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752" activeTab="1"/>
  </bookViews>
  <sheets>
    <sheet name="Бескерновое бурение" sheetId="1" r:id="rId1"/>
    <sheet name="Твердосплавное бурение" sheetId="2" r:id="rId2"/>
    <sheet name="Алмазное бурение" sheetId="3" r:id="rId3"/>
    <sheet name="Монтаж-демонтаж" sheetId="4" r:id="rId4"/>
  </sheets>
  <definedNames/>
  <calcPr fullCalcOnLoad="1"/>
</workbook>
</file>

<file path=xl/sharedStrings.xml><?xml version="1.0" encoding="utf-8"?>
<sst xmlns="http://schemas.openxmlformats.org/spreadsheetml/2006/main" count="1346" uniqueCount="305">
  <si>
    <t>(на 100 смен, руб.)</t>
  </si>
  <si>
    <t>(на 1 смену, руб.)</t>
  </si>
  <si>
    <t>Коэффи-циент на резерв обо-рудования</t>
  </si>
  <si>
    <t>Дизельное топливо</t>
  </si>
  <si>
    <t>Материал обтирочный</t>
  </si>
  <si>
    <t>Ремень приводной клиновидный</t>
  </si>
  <si>
    <t>куб.м</t>
  </si>
  <si>
    <t>Лента изоляционная</t>
  </si>
  <si>
    <t>Патрон электрический</t>
  </si>
  <si>
    <t>Лампы электрические</t>
  </si>
  <si>
    <t>Лом</t>
  </si>
  <si>
    <t>Кайло</t>
  </si>
  <si>
    <t>Отвертки разные</t>
  </si>
  <si>
    <t>Пила поперечная</t>
  </si>
  <si>
    <t>Тиски ручные</t>
  </si>
  <si>
    <t>Лампа паяльная ПЛ-2</t>
  </si>
  <si>
    <t>Норма износа на 100 смен, %</t>
  </si>
  <si>
    <r>
      <t>Основная заработная плата:</t>
    </r>
    <r>
      <rPr>
        <sz val="10"/>
        <rFont val="Arial Cyr"/>
        <family val="0"/>
      </rPr>
      <t xml:space="preserve">                 Начальник участка</t>
    </r>
  </si>
  <si>
    <t>куб. м</t>
  </si>
  <si>
    <t>(1 метр, руб.)</t>
  </si>
  <si>
    <t>Инженер-механик</t>
  </si>
  <si>
    <t>Канат стальной</t>
  </si>
  <si>
    <t>Масло машинное</t>
  </si>
  <si>
    <t>кв.м</t>
  </si>
  <si>
    <t>Пример расчета единичной сметной расценки по ССН 5</t>
  </si>
  <si>
    <t>(на 1 станко-смену, руб.)</t>
  </si>
  <si>
    <t xml:space="preserve">Инженер по буровым работам </t>
  </si>
  <si>
    <t>Буровой мастер</t>
  </si>
  <si>
    <t>Машинист буровой установки 6 р</t>
  </si>
  <si>
    <t>Помощник машиниста буровой установки первый 5 р</t>
  </si>
  <si>
    <t>Помощник машиниста буровой установки второй 5 р</t>
  </si>
  <si>
    <t>на бескерновое бурение</t>
  </si>
  <si>
    <t>Помощник машиниста буровой установки второй 3 р</t>
  </si>
  <si>
    <t>(на 1 метр скважины, руб.)</t>
  </si>
  <si>
    <t>Долото типа М</t>
  </si>
  <si>
    <t>Промывочная жидкость</t>
  </si>
  <si>
    <t>Труба бурильная стальная</t>
  </si>
  <si>
    <t>Замки для соединения свечей бурильных труб</t>
  </si>
  <si>
    <t>Муфты для соединения бурильных труб в свечу</t>
  </si>
  <si>
    <t>Всего по расчету на 1 метр скважины</t>
  </si>
  <si>
    <t>Материал смазочный</t>
  </si>
  <si>
    <t>Вышка ВМ-18</t>
  </si>
  <si>
    <t>Вертлюг-сальник БИ-159-77-00</t>
  </si>
  <si>
    <t>Лаборатория переносная</t>
  </si>
  <si>
    <t>Гидроциклон ОПР</t>
  </si>
  <si>
    <t>КИП КУРСК-411</t>
  </si>
  <si>
    <t>Емкость 2 куб.м</t>
  </si>
  <si>
    <t>Домкрат гидравлический ДГ</t>
  </si>
  <si>
    <t>Установка буровая ЗИФ-650М</t>
  </si>
  <si>
    <t>Годовой фонд рабочего времени</t>
  </si>
  <si>
    <t>единичной сметной расценки  на бескерновое бурение</t>
  </si>
  <si>
    <t>(с учетом коэффициента)</t>
  </si>
  <si>
    <t>на твердосплавное бурение</t>
  </si>
  <si>
    <t>Твердосплавные коронки типа СМ</t>
  </si>
  <si>
    <t>Ящик керновый</t>
  </si>
  <si>
    <t>Колонковые трубы</t>
  </si>
  <si>
    <t>Переходник двойной</t>
  </si>
  <si>
    <t>Замок для соединения бурильных труб в свечу</t>
  </si>
  <si>
    <t>Ниппель</t>
  </si>
  <si>
    <t>Муфта</t>
  </si>
  <si>
    <t>при твердосплавном бурении</t>
  </si>
  <si>
    <t>Вертлюг-амортизатор БИ-249-147-00</t>
  </si>
  <si>
    <t>Вертлюг-сальник ВС-5</t>
  </si>
  <si>
    <t>Вертлюг-сальник ВС-10</t>
  </si>
  <si>
    <t>Элеватор полуавтоматический МЗ-50-80-2</t>
  </si>
  <si>
    <t>Метчик ловильный с правой резьбой В-42</t>
  </si>
  <si>
    <t>Метчик ловильный с правой резьбой Д-73</t>
  </si>
  <si>
    <t>Метчик ловильный с левой резьбой В-50</t>
  </si>
  <si>
    <t>Метчик ловильный Д-73</t>
  </si>
  <si>
    <t>Метчик ловильный Д-89</t>
  </si>
  <si>
    <t>Метчик-коронка МК-46</t>
  </si>
  <si>
    <t>Метчик-коронка МК-59</t>
  </si>
  <si>
    <t>Кольцевой амортизатор 7,5МЗ</t>
  </si>
  <si>
    <t>Ключи шарнирные для бурильных труб КШ-46</t>
  </si>
  <si>
    <t>Ключи шарнирные для бурильных труб КШ-59</t>
  </si>
  <si>
    <t>Ключи шарнирные для бурильных труб КШ-76</t>
  </si>
  <si>
    <t>Ключи для коронок, корпусов кернорвателей КБ-59</t>
  </si>
  <si>
    <t>Ключи для коронок, корпусов кернорвателей КБ-76</t>
  </si>
  <si>
    <t>Ключи отбойные для замков и ниппелей МЗ-42</t>
  </si>
  <si>
    <t>Ключи отбойные для замков и ниппелей МЗ-50</t>
  </si>
  <si>
    <t>Переходник П1-50/73</t>
  </si>
  <si>
    <t>Переходник П1-50/89</t>
  </si>
  <si>
    <t>Переходник П1-50/108</t>
  </si>
  <si>
    <t>Переходник П1-63,5/127</t>
  </si>
  <si>
    <t>Переходник П1-42/89</t>
  </si>
  <si>
    <t>Переходники цанговые БИ-149-413-00СБ</t>
  </si>
  <si>
    <t>Переходник отсоединительный БИ-149-316-000сб</t>
  </si>
  <si>
    <t>Коронка фрезерная ФК-59</t>
  </si>
  <si>
    <t>Услуги</t>
  </si>
  <si>
    <t>Фрезы с направлением ФН-59</t>
  </si>
  <si>
    <t xml:space="preserve">Основных расходов по статье "Амортизация" </t>
  </si>
  <si>
    <t>Наименование основных производственных фондов</t>
  </si>
  <si>
    <t>Годо-вая нор-ма аморти-зации</t>
  </si>
  <si>
    <t>по нормам амортиза-ции</t>
  </si>
  <si>
    <t>Нормообразующие факторы</t>
  </si>
  <si>
    <t>Заработная плата</t>
  </si>
  <si>
    <t>Материалы</t>
  </si>
  <si>
    <t>Износ</t>
  </si>
  <si>
    <t>Итого основных расходов</t>
  </si>
  <si>
    <t>Накладные расходы</t>
  </si>
  <si>
    <t>Плановые накопления</t>
  </si>
  <si>
    <t>Статья расхода</t>
  </si>
  <si>
    <t>РАСЧЕТ</t>
  </si>
  <si>
    <t>Ведро железное</t>
  </si>
  <si>
    <t xml:space="preserve">Норма длительности выполнения данной работы, смена - </t>
  </si>
  <si>
    <t>Отчисления на обязательное медицинское страхование, %</t>
  </si>
  <si>
    <t>Всего по расчету на 1 смену</t>
  </si>
  <si>
    <t>Гвозди разные</t>
  </si>
  <si>
    <t>Солидол</t>
  </si>
  <si>
    <t>Масло веретенное</t>
  </si>
  <si>
    <t>Болты с гайками</t>
  </si>
  <si>
    <t>Сталь кровельная</t>
  </si>
  <si>
    <t>Проволока вязальная</t>
  </si>
  <si>
    <t>Кабель ГРШ 16 кв. мм</t>
  </si>
  <si>
    <t>Шланг всасывающий</t>
  </si>
  <si>
    <t>Шланг нагнетательный</t>
  </si>
  <si>
    <t>Веревка пеньковая</t>
  </si>
  <si>
    <t>Сальниковая набивка</t>
  </si>
  <si>
    <t>Кулачки к гидропатрону станка</t>
  </si>
  <si>
    <t>Бязь для мешочков</t>
  </si>
  <si>
    <t>Канат стальной 21 мм</t>
  </si>
  <si>
    <t>при бескерновом бурении</t>
  </si>
  <si>
    <t>Вспомогательный инструмент</t>
  </si>
  <si>
    <t>Пила-ножовка</t>
  </si>
  <si>
    <t>Нутромер Ни-160</t>
  </si>
  <si>
    <t>Кувалда 2 кг</t>
  </si>
  <si>
    <t>Станки ножовочные ручные</t>
  </si>
  <si>
    <t>Штангенциркуль</t>
  </si>
  <si>
    <t>Кронциркуль</t>
  </si>
  <si>
    <t>Лопата железная</t>
  </si>
  <si>
    <t>Бочка железная</t>
  </si>
  <si>
    <t>Вороток слесарный</t>
  </si>
  <si>
    <t>Горелка к паяльной лампе</t>
  </si>
  <si>
    <t>Брель ручная</t>
  </si>
  <si>
    <t>Ключи гаечные разные</t>
  </si>
  <si>
    <t>Ключ разворотный</t>
  </si>
  <si>
    <t>Кусачки 200</t>
  </si>
  <si>
    <t>Линейка измерительная металлическая</t>
  </si>
  <si>
    <t>Молоток слесарный 0,6 кг</t>
  </si>
  <si>
    <t>Набор ключей со съемными головками (средний набор)</t>
  </si>
  <si>
    <t>Набор щупов №4</t>
  </si>
  <si>
    <t>Набор торцовых ключей</t>
  </si>
  <si>
    <t>Напильники разные тип Г</t>
  </si>
  <si>
    <t>Полотно ножовочное тип 1</t>
  </si>
  <si>
    <t>Сверла по металлу 16</t>
  </si>
  <si>
    <t>Точило ручное (центратор)</t>
  </si>
  <si>
    <t>Уровни</t>
  </si>
  <si>
    <t>Рулетка стальная 20 м</t>
  </si>
  <si>
    <t>Бидон 20 л</t>
  </si>
  <si>
    <t>Воронки железные</t>
  </si>
  <si>
    <t>Лаборатория для испытания глинистого раствора</t>
  </si>
  <si>
    <t>Лампы переносные</t>
  </si>
  <si>
    <t>Масленка</t>
  </si>
  <si>
    <t>Сетки защитные для электроламп</t>
  </si>
  <si>
    <t>Часы технические</t>
  </si>
  <si>
    <t>Манометры В-600</t>
  </si>
  <si>
    <t>Стамеска столярная</t>
  </si>
  <si>
    <t>Пассатижи длиной 200 мм</t>
  </si>
  <si>
    <t>Основной инструмент</t>
  </si>
  <si>
    <t>Вертлюг-амортизатор БИ-249-144-00</t>
  </si>
  <si>
    <t>Вертлюг-амортизатор БИ-249-147-01</t>
  </si>
  <si>
    <t>Вертлюг-сальник БИ-159-80</t>
  </si>
  <si>
    <t>Вертлюг-сальник БИ-1249-248</t>
  </si>
  <si>
    <t>Элеватор кольцевой</t>
  </si>
  <si>
    <t>Элеватор полуавтоматический "Урал-12"</t>
  </si>
  <si>
    <t>Метчик ловильный с правой резьбой Г-50</t>
  </si>
  <si>
    <t>Метчик ловильный с правой резьбой Д-108</t>
  </si>
  <si>
    <t>Метчик ловильный с левой резьбой Г-50</t>
  </si>
  <si>
    <t>Колокол ловильный с левой резьбой Б-76</t>
  </si>
  <si>
    <t>Зажим для каната 3к-9,5-11,0</t>
  </si>
  <si>
    <t>Зажим для каната 3к-15,5-18,0</t>
  </si>
  <si>
    <t>Коуши для каната</t>
  </si>
  <si>
    <t>Переходник п1-73/127</t>
  </si>
  <si>
    <t>Переходники разные</t>
  </si>
  <si>
    <t>Коронка фрезерная ФК-76</t>
  </si>
  <si>
    <t>Фрезы с направлением ФН-76</t>
  </si>
  <si>
    <t>Труборез-труболовка комбинированная</t>
  </si>
  <si>
    <t>Ловушка магнитная ЛМ-76</t>
  </si>
  <si>
    <t>Ключи шарнирные для буровых труб 63,5</t>
  </si>
  <si>
    <t>Ключи шарнирные для обсадных труб 108/127</t>
  </si>
  <si>
    <t>Ключи шарнирные для обсадных труб 146</t>
  </si>
  <si>
    <t>Ключи шарнирные для обсадных труб 168/188</t>
  </si>
  <si>
    <t>Ключи шарнирные для обсадных труб 219/243</t>
  </si>
  <si>
    <t>Ключи отбойные</t>
  </si>
  <si>
    <t>Метчик ловильный с правой резьбой Д-89</t>
  </si>
  <si>
    <t>Метчик ловильный с левой резьбой Д-89</t>
  </si>
  <si>
    <t>Метчик ловильный с левой резьбой Д-108</t>
  </si>
  <si>
    <t>Фрезер магнитный ЛМ-190</t>
  </si>
  <si>
    <t>Фрезер кольцевой Д=112 мм</t>
  </si>
  <si>
    <t>Переходник отсоединительный ПО-76</t>
  </si>
  <si>
    <t>Переходник П1-73/146</t>
  </si>
  <si>
    <t>Наголовники для бурильных труб БИ-249-277-000</t>
  </si>
  <si>
    <t>Серьга подъемная БИ-249-140-000</t>
  </si>
  <si>
    <t>Сальник буровой Д-42</t>
  </si>
  <si>
    <t>Хомут шарнирный для бурильных труб БИ-199-61-000сб</t>
  </si>
  <si>
    <t>Колокол ловильный с левой резьбой А-76</t>
  </si>
  <si>
    <t>(на год, руб.)</t>
  </si>
  <si>
    <t>Трансформатор</t>
  </si>
  <si>
    <t>Глиномешалка</t>
  </si>
  <si>
    <t>Электродвигатель</t>
  </si>
  <si>
    <t>ДВС Д-54А</t>
  </si>
  <si>
    <t>Насос буровой НБ3-120/40</t>
  </si>
  <si>
    <t>Труборазворот</t>
  </si>
  <si>
    <t>Фрезы кольцевые БИ-279-269</t>
  </si>
  <si>
    <t>Труборез-труболовка комбинированная ТТ-76</t>
  </si>
  <si>
    <t>Труборез-труболовка комбинированная ТТ-93</t>
  </si>
  <si>
    <t>Ловитель ЛОГ-50</t>
  </si>
  <si>
    <t>Сальник буровой  СВ</t>
  </si>
  <si>
    <t>Вертлюг-сальник</t>
  </si>
  <si>
    <t>Трубы двойные колонковые ТДН-59-2/0</t>
  </si>
  <si>
    <t>Хомут для обсадных труб БИ-199-79-000 0 73</t>
  </si>
  <si>
    <t>Хомут для обсадных труб БИ-199-80-000 0 89</t>
  </si>
  <si>
    <t>Хомут для обсадных труб БИ-199-81-000 0 108</t>
  </si>
  <si>
    <t>Хомут для обсадных труб БИ-199-82-000 0 127</t>
  </si>
  <si>
    <t>Хомут для обсадных труб БИ-199-83-000 0 146</t>
  </si>
  <si>
    <t>Опора для монтажа колонкового набора ОКН</t>
  </si>
  <si>
    <t>при твердосплавном  бурении</t>
  </si>
  <si>
    <t>единичной сметной расценки  на твердосплавное бурение</t>
  </si>
  <si>
    <t>Твердосплавное бурение наклонных скважин диаметром 112 мм, по породам IV категории</t>
  </si>
  <si>
    <t>Бескерновое бурение наклонных скважин диаметром 151 мм, по породам II категории</t>
  </si>
  <si>
    <t>на алмазное бурение</t>
  </si>
  <si>
    <t>Коронка алмазная Д=76 мм</t>
  </si>
  <si>
    <t>карат</t>
  </si>
  <si>
    <t>Трубы легкосплавные</t>
  </si>
  <si>
    <t>при алмазном бурении</t>
  </si>
  <si>
    <t>при алмазном  бурении</t>
  </si>
  <si>
    <t>единичной сметной расценки  на алмазное бурение</t>
  </si>
  <si>
    <t>Алмазное бурение наклонных скважин диаметром 76 мм, по породам VIII категории</t>
  </si>
  <si>
    <t>на монтаж-демонтаж</t>
  </si>
  <si>
    <t>(на 1 монтаж-демонтаж, руб.)</t>
  </si>
  <si>
    <t>Машинист буровой установки 5 р</t>
  </si>
  <si>
    <t>Помощник машиниста буровой установки первый 4 р</t>
  </si>
  <si>
    <t>Помощник машиниста буровой установки второй 4 р</t>
  </si>
  <si>
    <t>на монтаж-демонтаж буровых установок</t>
  </si>
  <si>
    <t>Пиломатериалы необрезные лиственных пород 3 сорт</t>
  </si>
  <si>
    <t>Пиломатериалы необрезные хвойных пород 4 сорт</t>
  </si>
  <si>
    <t>Пиломатериалы обрезные лиственных пород 3 сорт</t>
  </si>
  <si>
    <t>Пиломатериалы обрезные лиственных пород 4 сорт</t>
  </si>
  <si>
    <t>Брусья хвойных пород 3 сорта</t>
  </si>
  <si>
    <t>Предохранители плавкие</t>
  </si>
  <si>
    <t>Провод ГРШЭЧ мм 500 В</t>
  </si>
  <si>
    <t>Ролики фарфоровые</t>
  </si>
  <si>
    <t>Гвозди проволочные</t>
  </si>
  <si>
    <t>Замазка оконная</t>
  </si>
  <si>
    <t>Петли дверные</t>
  </si>
  <si>
    <t>Ручки-скобы дверные</t>
  </si>
  <si>
    <t>Скобы строительные (поковки)</t>
  </si>
  <si>
    <t>Толь</t>
  </si>
  <si>
    <t>Шурупы разные</t>
  </si>
  <si>
    <t>Электропровод ПРК 500 В</t>
  </si>
  <si>
    <t>Стекло 2,5 мм</t>
  </si>
  <si>
    <t>при монтаже-демонтаже</t>
  </si>
  <si>
    <t>единичной сметной расценки  на монтаж-демонтаж</t>
  </si>
  <si>
    <t>(1 монтаж-демонтаж, руб.)</t>
  </si>
  <si>
    <t>Показатели затрат, принятые для определения сметной стоимости измерителя, на который установлены трудовые нормы</t>
  </si>
  <si>
    <t>Наименование показателя</t>
  </si>
  <si>
    <t>Значение</t>
  </si>
  <si>
    <t>Коэффициент к заработной плате</t>
  </si>
  <si>
    <t>Дополнительная заработная плата</t>
  </si>
  <si>
    <t>Дополнительная заработная плата, %</t>
  </si>
  <si>
    <t>Отчисления на социальное страхование, %</t>
  </si>
  <si>
    <t>Коэффициенты, учитывающие транспортно-заготовительные расходы:</t>
  </si>
  <si>
    <t xml:space="preserve">       к материальным затратам</t>
  </si>
  <si>
    <t xml:space="preserve">       к амортизации</t>
  </si>
  <si>
    <t>Накладные расходы, %</t>
  </si>
  <si>
    <t>Плановые накопления, %</t>
  </si>
  <si>
    <t xml:space="preserve">РАСЧЕТ </t>
  </si>
  <si>
    <t xml:space="preserve">Основных расходов по статье "Заработная плата" </t>
  </si>
  <si>
    <t>№</t>
  </si>
  <si>
    <t>по нормам</t>
  </si>
  <si>
    <t xml:space="preserve">с учетом коэффи-             циента </t>
  </si>
  <si>
    <t>Стоимость</t>
  </si>
  <si>
    <t>Дневная ставка, руб.</t>
  </si>
  <si>
    <t>Затраты труда, чел.-смена</t>
  </si>
  <si>
    <t>Наименование расходов</t>
  </si>
  <si>
    <t>Итого</t>
  </si>
  <si>
    <t>Всего</t>
  </si>
  <si>
    <t>Отчисления на социальное страхование</t>
  </si>
  <si>
    <t>Всего по расчету</t>
  </si>
  <si>
    <t>-</t>
  </si>
  <si>
    <t>Итого ИТР</t>
  </si>
  <si>
    <t>Итого рабочих</t>
  </si>
  <si>
    <t xml:space="preserve">Основных расходов по статье "Материалы" </t>
  </si>
  <si>
    <t>по нормам расхода</t>
  </si>
  <si>
    <t>с учетом коэффи-циента</t>
  </si>
  <si>
    <t>Цена</t>
  </si>
  <si>
    <t>Норма расхо-да</t>
  </si>
  <si>
    <t>Едини-ца</t>
  </si>
  <si>
    <t>Наименование материалов</t>
  </si>
  <si>
    <t>шт</t>
  </si>
  <si>
    <t>Шпагат</t>
  </si>
  <si>
    <t>кг</t>
  </si>
  <si>
    <t>м</t>
  </si>
  <si>
    <t>компл</t>
  </si>
  <si>
    <t xml:space="preserve">Основных расходов по статье "Износ" </t>
  </si>
  <si>
    <t>Коли-чество единиц</t>
  </si>
  <si>
    <t>Зубило слесарное</t>
  </si>
  <si>
    <t>Топор</t>
  </si>
  <si>
    <t>Фонарь карманный электрический бытовой</t>
  </si>
  <si>
    <t>Дрель ручная</t>
  </si>
  <si>
    <t>Плоскогубцы</t>
  </si>
  <si>
    <t>Тиски слесарные</t>
  </si>
  <si>
    <t>Амортизация</t>
  </si>
  <si>
    <t>Производственный транспорт</t>
  </si>
  <si>
    <t>Монтаж, демон-таж передвиж-ных буровых установок с мачтами, смон-тированными на полозьях вмес-те со зданием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</si>
</sst>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0000000"/>
    <numFmt numFmtId="171" formatCode="0.0"/>
    <numFmt numFmtId="172" formatCode="_-* #,##0.0_р_._-;\-* #,##0.0_р_._-;_-* &quot;-&quot;??_р_._-;_-@_-"/>
    <numFmt numFmtId="173" formatCode="_-* #,##0_р_._-;\-* #,##0_р_._-;_-* &quot;-&quot;??_р_._-;_-@_-"/>
    <numFmt numFmtId="174" formatCode="#,##0.000"/>
    <numFmt numFmtId="175" formatCode="#\ ##0.00"/>
    <numFmt numFmtId="176" formatCode="0.00#"/>
    <numFmt numFmtId="177" formatCode="#\ ##0.000"/>
    <numFmt numFmtId="178" formatCode="0.0##%"/>
    <numFmt numFmtId="179" formatCode="0.0#%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1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0" fillId="0" borderId="7" xfId="0" applyNumberFormat="1" applyFill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171" fontId="0" fillId="0" borderId="6" xfId="0" applyNumberFormat="1" applyBorder="1" applyAlignment="1">
      <alignment horizontal="center" vertical="center" wrapText="1"/>
    </xf>
    <xf numFmtId="171" fontId="0" fillId="0" borderId="8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9"/>
  <sheetViews>
    <sheetView workbookViewId="0" topLeftCell="A200">
      <selection activeCell="X789" sqref="X789:Z789"/>
    </sheetView>
  </sheetViews>
  <sheetFormatPr defaultColWidth="9.00390625" defaultRowHeight="12.75"/>
  <cols>
    <col min="1" max="16384" width="3.625" style="0" customWidth="1"/>
  </cols>
  <sheetData>
    <row r="1" spans="1:23" ht="1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3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24.75" customHeight="1">
      <c r="A3" s="23" t="s">
        <v>254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27" t="s">
        <v>255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 t="s">
        <v>256</v>
      </c>
      <c r="T5" s="27"/>
      <c r="U5" s="27"/>
      <c r="V5" s="27"/>
      <c r="W5" s="27"/>
    </row>
    <row r="6" spans="1:23" ht="12.75">
      <c r="A6" s="62" t="s">
        <v>257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4"/>
      <c r="S6" s="18">
        <v>1</v>
      </c>
      <c r="T6" s="18"/>
      <c r="U6" s="18"/>
      <c r="V6" s="18"/>
      <c r="W6" s="18"/>
    </row>
    <row r="7" spans="1:23" ht="12.75">
      <c r="A7" s="24" t="s">
        <v>259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16">
        <v>0.079</v>
      </c>
      <c r="T7" s="16"/>
      <c r="U7" s="16"/>
      <c r="V7" s="16"/>
      <c r="W7" s="16"/>
    </row>
    <row r="8" spans="1:23" ht="12.75">
      <c r="A8" s="24" t="s">
        <v>260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16">
        <v>0.37</v>
      </c>
      <c r="T8" s="16"/>
      <c r="U8" s="16"/>
      <c r="V8" s="16"/>
      <c r="W8" s="16"/>
    </row>
    <row r="9" spans="1:23" ht="12.75">
      <c r="A9" s="24" t="s">
        <v>105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16">
        <v>0</v>
      </c>
      <c r="T9" s="16"/>
      <c r="U9" s="16"/>
      <c r="V9" s="16"/>
      <c r="W9" s="16"/>
    </row>
    <row r="10" spans="1:23" ht="12.75">
      <c r="A10" s="24" t="s">
        <v>261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7"/>
      <c r="T10" s="17"/>
      <c r="U10" s="17"/>
      <c r="V10" s="17"/>
      <c r="W10" s="17"/>
    </row>
    <row r="11" spans="1:23" ht="12.75">
      <c r="A11" s="24" t="s">
        <v>262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18">
        <v>1</v>
      </c>
      <c r="T11" s="18"/>
      <c r="U11" s="18"/>
      <c r="V11" s="18"/>
      <c r="W11" s="18"/>
    </row>
    <row r="12" spans="1:23" ht="12.75">
      <c r="A12" s="24" t="s">
        <v>263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18">
        <v>1</v>
      </c>
      <c r="T12" s="18"/>
      <c r="U12" s="18"/>
      <c r="V12" s="18"/>
      <c r="W12" s="18"/>
    </row>
    <row r="13" spans="1:23" ht="12.75">
      <c r="A13" s="24" t="s">
        <v>264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16">
        <v>0.28</v>
      </c>
      <c r="T13" s="16"/>
      <c r="U13" s="16"/>
      <c r="V13" s="16"/>
      <c r="W13" s="16"/>
    </row>
    <row r="14" spans="1:23" ht="12.75">
      <c r="A14" s="24" t="s">
        <v>265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16">
        <v>0.14</v>
      </c>
      <c r="T14" s="16"/>
      <c r="U14" s="16"/>
      <c r="V14" s="16"/>
      <c r="W14" s="16"/>
    </row>
    <row r="15" spans="1:23" ht="12.75">
      <c r="A15" s="24" t="s">
        <v>49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17">
        <v>1224</v>
      </c>
      <c r="T15" s="17"/>
      <c r="U15" s="17"/>
      <c r="V15" s="17"/>
      <c r="W15" s="17"/>
    </row>
    <row r="17" spans="1:23" ht="12.75">
      <c r="A17" s="61" t="s">
        <v>266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</row>
    <row r="18" spans="1:23" ht="12.75">
      <c r="A18" s="23" t="s">
        <v>267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12.75">
      <c r="A19" s="23" t="s">
        <v>31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ht="12.75">
      <c r="A20" s="23" t="s">
        <v>25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55" t="s">
        <v>268</v>
      </c>
      <c r="B22" s="48" t="s">
        <v>274</v>
      </c>
      <c r="C22" s="49"/>
      <c r="D22" s="49"/>
      <c r="E22" s="49"/>
      <c r="F22" s="49"/>
      <c r="G22" s="49"/>
      <c r="H22" s="49"/>
      <c r="I22" s="49"/>
      <c r="J22" s="50"/>
      <c r="K22" s="48" t="s">
        <v>273</v>
      </c>
      <c r="L22" s="49"/>
      <c r="M22" s="49"/>
      <c r="N22" s="50"/>
      <c r="O22" s="48" t="s">
        <v>272</v>
      </c>
      <c r="P22" s="49"/>
      <c r="Q22" s="50"/>
      <c r="R22" s="45" t="s">
        <v>271</v>
      </c>
      <c r="S22" s="46"/>
      <c r="T22" s="46"/>
      <c r="U22" s="46"/>
      <c r="V22" s="46"/>
      <c r="W22" s="47"/>
    </row>
    <row r="23" spans="1:23" ht="12.75">
      <c r="A23" s="56"/>
      <c r="B23" s="58"/>
      <c r="C23" s="59"/>
      <c r="D23" s="59"/>
      <c r="E23" s="59"/>
      <c r="F23" s="59"/>
      <c r="G23" s="59"/>
      <c r="H23" s="59"/>
      <c r="I23" s="59"/>
      <c r="J23" s="60"/>
      <c r="K23" s="58"/>
      <c r="L23" s="59"/>
      <c r="M23" s="59"/>
      <c r="N23" s="60"/>
      <c r="O23" s="58"/>
      <c r="P23" s="59"/>
      <c r="Q23" s="60"/>
      <c r="R23" s="48" t="s">
        <v>269</v>
      </c>
      <c r="S23" s="49"/>
      <c r="T23" s="50"/>
      <c r="U23" s="48" t="s">
        <v>270</v>
      </c>
      <c r="V23" s="49"/>
      <c r="W23" s="50"/>
    </row>
    <row r="24" spans="1:23" ht="27" customHeight="1">
      <c r="A24" s="57"/>
      <c r="B24" s="51"/>
      <c r="C24" s="52"/>
      <c r="D24" s="52"/>
      <c r="E24" s="52"/>
      <c r="F24" s="52"/>
      <c r="G24" s="52"/>
      <c r="H24" s="52"/>
      <c r="I24" s="52"/>
      <c r="J24" s="53"/>
      <c r="K24" s="51"/>
      <c r="L24" s="52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</row>
    <row r="25" spans="1:23" ht="12.75">
      <c r="A25" s="4">
        <v>1</v>
      </c>
      <c r="B25" s="54">
        <v>2</v>
      </c>
      <c r="C25" s="54"/>
      <c r="D25" s="54"/>
      <c r="E25" s="54"/>
      <c r="F25" s="54"/>
      <c r="G25" s="54"/>
      <c r="H25" s="54"/>
      <c r="I25" s="54"/>
      <c r="J25" s="54"/>
      <c r="K25" s="54">
        <v>3</v>
      </c>
      <c r="L25" s="54"/>
      <c r="M25" s="54"/>
      <c r="N25" s="54"/>
      <c r="O25" s="54">
        <v>4</v>
      </c>
      <c r="P25" s="54"/>
      <c r="Q25" s="54"/>
      <c r="R25" s="54">
        <v>5</v>
      </c>
      <c r="S25" s="54"/>
      <c r="T25" s="54"/>
      <c r="U25" s="54">
        <v>6</v>
      </c>
      <c r="V25" s="54"/>
      <c r="W25" s="54"/>
    </row>
    <row r="26" spans="1:23" ht="27" customHeight="1">
      <c r="A26" s="39">
        <v>1</v>
      </c>
      <c r="B26" s="42" t="s">
        <v>17</v>
      </c>
      <c r="C26" s="43"/>
      <c r="D26" s="43"/>
      <c r="E26" s="43"/>
      <c r="F26" s="43"/>
      <c r="G26" s="43"/>
      <c r="H26" s="43"/>
      <c r="I26" s="43"/>
      <c r="J26" s="44"/>
      <c r="K26" s="35">
        <v>0.07</v>
      </c>
      <c r="L26" s="35"/>
      <c r="M26" s="35"/>
      <c r="N26" s="35"/>
      <c r="O26" s="35">
        <f>29.35*6.65</f>
        <v>195.1775</v>
      </c>
      <c r="P26" s="35"/>
      <c r="Q26" s="35"/>
      <c r="R26" s="35">
        <f>K26*O26</f>
        <v>13.662425000000002</v>
      </c>
      <c r="S26" s="35"/>
      <c r="T26" s="35"/>
      <c r="U26" s="35">
        <f>R26*$S$6</f>
        <v>13.662425000000002</v>
      </c>
      <c r="V26" s="35"/>
      <c r="W26" s="35"/>
    </row>
    <row r="27" spans="1:23" ht="12.75">
      <c r="A27" s="40"/>
      <c r="B27" s="24" t="s">
        <v>26</v>
      </c>
      <c r="C27" s="24"/>
      <c r="D27" s="24"/>
      <c r="E27" s="24"/>
      <c r="F27" s="24"/>
      <c r="G27" s="24"/>
      <c r="H27" s="24"/>
      <c r="I27" s="24"/>
      <c r="J27" s="24"/>
      <c r="K27" s="18">
        <v>0.05</v>
      </c>
      <c r="L27" s="18"/>
      <c r="M27" s="18"/>
      <c r="N27" s="18"/>
      <c r="O27" s="18">
        <f>22.91*6.65</f>
        <v>152.35150000000002</v>
      </c>
      <c r="P27" s="18"/>
      <c r="Q27" s="18"/>
      <c r="R27" s="35">
        <f>K27*O27</f>
        <v>7.617575000000001</v>
      </c>
      <c r="S27" s="35"/>
      <c r="T27" s="35"/>
      <c r="U27" s="35">
        <f>R27*$S$6</f>
        <v>7.617575000000001</v>
      </c>
      <c r="V27" s="35"/>
      <c r="W27" s="35"/>
    </row>
    <row r="28" spans="1:23" ht="12.75">
      <c r="A28" s="40"/>
      <c r="B28" s="24" t="s">
        <v>20</v>
      </c>
      <c r="C28" s="24"/>
      <c r="D28" s="24"/>
      <c r="E28" s="24"/>
      <c r="F28" s="24"/>
      <c r="G28" s="24"/>
      <c r="H28" s="24"/>
      <c r="I28" s="24"/>
      <c r="J28" s="24"/>
      <c r="K28" s="18">
        <v>0.1</v>
      </c>
      <c r="L28" s="18"/>
      <c r="M28" s="18"/>
      <c r="N28" s="18"/>
      <c r="O28" s="18">
        <f>22.91*6.65</f>
        <v>152.35150000000002</v>
      </c>
      <c r="P28" s="18"/>
      <c r="Q28" s="18"/>
      <c r="R28" s="35">
        <f>K28*O28</f>
        <v>15.235150000000003</v>
      </c>
      <c r="S28" s="35"/>
      <c r="T28" s="35"/>
      <c r="U28" s="35">
        <f>R28*$S$6</f>
        <v>15.235150000000003</v>
      </c>
      <c r="V28" s="35"/>
      <c r="W28" s="35"/>
    </row>
    <row r="29" spans="1:23" ht="12.75">
      <c r="A29" s="40"/>
      <c r="B29" s="24" t="s">
        <v>27</v>
      </c>
      <c r="C29" s="24"/>
      <c r="D29" s="24"/>
      <c r="E29" s="24"/>
      <c r="F29" s="24"/>
      <c r="G29" s="24"/>
      <c r="H29" s="24"/>
      <c r="I29" s="24"/>
      <c r="J29" s="24"/>
      <c r="K29" s="18">
        <v>0.29</v>
      </c>
      <c r="L29" s="18"/>
      <c r="M29" s="18"/>
      <c r="N29" s="18"/>
      <c r="O29" s="18">
        <f>22.91*6.65</f>
        <v>152.35150000000002</v>
      </c>
      <c r="P29" s="18"/>
      <c r="Q29" s="18"/>
      <c r="R29" s="35">
        <f>K29*O29</f>
        <v>44.181935</v>
      </c>
      <c r="S29" s="35"/>
      <c r="T29" s="35"/>
      <c r="U29" s="35">
        <f>R29*$S$6</f>
        <v>44.181935</v>
      </c>
      <c r="V29" s="35"/>
      <c r="W29" s="35"/>
    </row>
    <row r="30" spans="1:23" ht="12.75">
      <c r="A30" s="40"/>
      <c r="B30" s="37" t="s">
        <v>280</v>
      </c>
      <c r="C30" s="37"/>
      <c r="D30" s="37"/>
      <c r="E30" s="37"/>
      <c r="F30" s="37"/>
      <c r="G30" s="37"/>
      <c r="H30" s="37"/>
      <c r="I30" s="37"/>
      <c r="J30" s="37"/>
      <c r="K30" s="38">
        <f>SUM(K26:N29)</f>
        <v>0.51</v>
      </c>
      <c r="L30" s="38"/>
      <c r="M30" s="38"/>
      <c r="N30" s="38"/>
      <c r="O30" s="38" t="s">
        <v>279</v>
      </c>
      <c r="P30" s="38"/>
      <c r="Q30" s="38"/>
      <c r="R30" s="36">
        <f>SUM(R26:T29)</f>
        <v>80.69708500000002</v>
      </c>
      <c r="S30" s="36"/>
      <c r="T30" s="36"/>
      <c r="U30" s="36">
        <f>SUM(U26:W29)</f>
        <v>80.69708500000002</v>
      </c>
      <c r="V30" s="36"/>
      <c r="W30" s="36"/>
    </row>
    <row r="31" spans="1:23" ht="12.75">
      <c r="A31" s="40"/>
      <c r="B31" s="24" t="s">
        <v>28</v>
      </c>
      <c r="C31" s="24"/>
      <c r="D31" s="24"/>
      <c r="E31" s="24"/>
      <c r="F31" s="24"/>
      <c r="G31" s="24"/>
      <c r="H31" s="24"/>
      <c r="I31" s="24"/>
      <c r="J31" s="24"/>
      <c r="K31" s="18">
        <v>1</v>
      </c>
      <c r="L31" s="18"/>
      <c r="M31" s="18"/>
      <c r="N31" s="18"/>
      <c r="O31" s="18">
        <f>22.23*6.65</f>
        <v>147.82950000000002</v>
      </c>
      <c r="P31" s="18"/>
      <c r="Q31" s="18"/>
      <c r="R31" s="35">
        <f>K31*O31</f>
        <v>147.82950000000002</v>
      </c>
      <c r="S31" s="35"/>
      <c r="T31" s="35"/>
      <c r="U31" s="35">
        <f>R31*$S$6</f>
        <v>147.82950000000002</v>
      </c>
      <c r="V31" s="35"/>
      <c r="W31" s="35"/>
    </row>
    <row r="32" spans="1:23" ht="27" customHeight="1">
      <c r="A32" s="40"/>
      <c r="B32" s="24" t="s">
        <v>29</v>
      </c>
      <c r="C32" s="24"/>
      <c r="D32" s="24"/>
      <c r="E32" s="24"/>
      <c r="F32" s="24"/>
      <c r="G32" s="24"/>
      <c r="H32" s="24"/>
      <c r="I32" s="24"/>
      <c r="J32" s="24"/>
      <c r="K32" s="18">
        <v>1</v>
      </c>
      <c r="L32" s="18"/>
      <c r="M32" s="18"/>
      <c r="N32" s="18"/>
      <c r="O32" s="18">
        <f>19.68*6.65</f>
        <v>130.872</v>
      </c>
      <c r="P32" s="18"/>
      <c r="Q32" s="18"/>
      <c r="R32" s="35">
        <f>K32*O32</f>
        <v>130.872</v>
      </c>
      <c r="S32" s="35"/>
      <c r="T32" s="35"/>
      <c r="U32" s="35">
        <f>R32*$S$6</f>
        <v>130.872</v>
      </c>
      <c r="V32" s="35"/>
      <c r="W32" s="35"/>
    </row>
    <row r="33" spans="1:23" ht="26.25" customHeight="1">
      <c r="A33" s="40"/>
      <c r="B33" s="24" t="s">
        <v>30</v>
      </c>
      <c r="C33" s="24"/>
      <c r="D33" s="24"/>
      <c r="E33" s="24"/>
      <c r="F33" s="24"/>
      <c r="G33" s="24"/>
      <c r="H33" s="24"/>
      <c r="I33" s="24"/>
      <c r="J33" s="24"/>
      <c r="K33" s="18">
        <v>1</v>
      </c>
      <c r="L33" s="18"/>
      <c r="M33" s="18"/>
      <c r="N33" s="18"/>
      <c r="O33" s="18">
        <f>19.68*6.65</f>
        <v>130.872</v>
      </c>
      <c r="P33" s="18"/>
      <c r="Q33" s="18"/>
      <c r="R33" s="35">
        <f>K33*O33</f>
        <v>130.872</v>
      </c>
      <c r="S33" s="35"/>
      <c r="T33" s="35"/>
      <c r="U33" s="35">
        <f>R33*$S$6</f>
        <v>130.872</v>
      </c>
      <c r="V33" s="35"/>
      <c r="W33" s="35"/>
    </row>
    <row r="34" spans="1:23" ht="26.25" customHeight="1">
      <c r="A34" s="40"/>
      <c r="B34" s="24" t="s">
        <v>32</v>
      </c>
      <c r="C34" s="24"/>
      <c r="D34" s="24"/>
      <c r="E34" s="24"/>
      <c r="F34" s="24"/>
      <c r="G34" s="24"/>
      <c r="H34" s="24"/>
      <c r="I34" s="24"/>
      <c r="J34" s="24"/>
      <c r="K34" s="18">
        <v>1</v>
      </c>
      <c r="L34" s="18"/>
      <c r="M34" s="18"/>
      <c r="N34" s="18"/>
      <c r="O34" s="18">
        <f>15.35*6.65</f>
        <v>102.0775</v>
      </c>
      <c r="P34" s="18"/>
      <c r="Q34" s="18"/>
      <c r="R34" s="35">
        <f>K34*O34</f>
        <v>102.0775</v>
      </c>
      <c r="S34" s="35"/>
      <c r="T34" s="35"/>
      <c r="U34" s="35">
        <f>R34*$S$6</f>
        <v>102.0775</v>
      </c>
      <c r="V34" s="35"/>
      <c r="W34" s="35"/>
    </row>
    <row r="35" spans="1:23" ht="12.75">
      <c r="A35" s="41"/>
      <c r="B35" s="37" t="s">
        <v>281</v>
      </c>
      <c r="C35" s="37"/>
      <c r="D35" s="37"/>
      <c r="E35" s="37"/>
      <c r="F35" s="37"/>
      <c r="G35" s="37"/>
      <c r="H35" s="37"/>
      <c r="I35" s="37"/>
      <c r="J35" s="37"/>
      <c r="K35" s="38">
        <f>SUM(K31:N34)</f>
        <v>4</v>
      </c>
      <c r="L35" s="38"/>
      <c r="M35" s="38"/>
      <c r="N35" s="38"/>
      <c r="O35" s="38" t="s">
        <v>279</v>
      </c>
      <c r="P35" s="38"/>
      <c r="Q35" s="38"/>
      <c r="R35" s="36">
        <f>SUM(R31:T34)</f>
        <v>511.651</v>
      </c>
      <c r="S35" s="36"/>
      <c r="T35" s="36"/>
      <c r="U35" s="36">
        <f>SUM(U31:W34)</f>
        <v>511.651</v>
      </c>
      <c r="V35" s="36"/>
      <c r="W35" s="36"/>
    </row>
    <row r="36" spans="1:23" ht="12.75">
      <c r="A36" s="3"/>
      <c r="B36" s="25" t="s">
        <v>275</v>
      </c>
      <c r="C36" s="25"/>
      <c r="D36" s="25"/>
      <c r="E36" s="25"/>
      <c r="F36" s="25"/>
      <c r="G36" s="25"/>
      <c r="H36" s="25"/>
      <c r="I36" s="25"/>
      <c r="J36" s="25"/>
      <c r="K36" s="28">
        <f>K30+K35</f>
        <v>4.51</v>
      </c>
      <c r="L36" s="27"/>
      <c r="M36" s="27"/>
      <c r="N36" s="27"/>
      <c r="O36" s="27" t="s">
        <v>279</v>
      </c>
      <c r="P36" s="27"/>
      <c r="Q36" s="27"/>
      <c r="R36" s="28">
        <f>R30+R35</f>
        <v>592.3480850000001</v>
      </c>
      <c r="S36" s="27"/>
      <c r="T36" s="27"/>
      <c r="U36" s="28">
        <f>U30+U35</f>
        <v>592.3480850000001</v>
      </c>
      <c r="V36" s="27"/>
      <c r="W36" s="27"/>
    </row>
    <row r="37" spans="1:23" ht="12.75">
      <c r="A37" s="2">
        <v>2</v>
      </c>
      <c r="B37" s="24" t="s">
        <v>258</v>
      </c>
      <c r="C37" s="24"/>
      <c r="D37" s="24"/>
      <c r="E37" s="24"/>
      <c r="F37" s="24"/>
      <c r="G37" s="24"/>
      <c r="H37" s="24"/>
      <c r="I37" s="24"/>
      <c r="J37" s="24"/>
      <c r="K37" s="17" t="s">
        <v>279</v>
      </c>
      <c r="L37" s="17"/>
      <c r="M37" s="17"/>
      <c r="N37" s="17"/>
      <c r="O37" s="17" t="s">
        <v>279</v>
      </c>
      <c r="P37" s="17"/>
      <c r="Q37" s="17"/>
      <c r="R37" s="18">
        <f>R36*$S$7</f>
        <v>46.79549871500001</v>
      </c>
      <c r="S37" s="18"/>
      <c r="T37" s="18"/>
      <c r="U37" s="18">
        <f>U36*$S$7</f>
        <v>46.79549871500001</v>
      </c>
      <c r="V37" s="18"/>
      <c r="W37" s="18"/>
    </row>
    <row r="38" spans="1:23" ht="12.75">
      <c r="A38" s="3"/>
      <c r="B38" s="25" t="s">
        <v>276</v>
      </c>
      <c r="C38" s="25"/>
      <c r="D38" s="25"/>
      <c r="E38" s="25"/>
      <c r="F38" s="25"/>
      <c r="G38" s="25"/>
      <c r="H38" s="25"/>
      <c r="I38" s="25"/>
      <c r="J38" s="25"/>
      <c r="K38" s="27" t="s">
        <v>279</v>
      </c>
      <c r="L38" s="27"/>
      <c r="M38" s="27"/>
      <c r="N38" s="27"/>
      <c r="O38" s="27" t="s">
        <v>279</v>
      </c>
      <c r="P38" s="27"/>
      <c r="Q38" s="27"/>
      <c r="R38" s="28">
        <f>R36+R37</f>
        <v>639.1435837150001</v>
      </c>
      <c r="S38" s="27"/>
      <c r="T38" s="27"/>
      <c r="U38" s="28">
        <f>U36+U37</f>
        <v>639.1435837150001</v>
      </c>
      <c r="V38" s="27"/>
      <c r="W38" s="27"/>
    </row>
    <row r="39" spans="1:23" ht="27" customHeight="1">
      <c r="A39" s="2">
        <v>3</v>
      </c>
      <c r="B39" s="24" t="s">
        <v>277</v>
      </c>
      <c r="C39" s="24"/>
      <c r="D39" s="24"/>
      <c r="E39" s="24"/>
      <c r="F39" s="24"/>
      <c r="G39" s="24"/>
      <c r="H39" s="24"/>
      <c r="I39" s="24"/>
      <c r="J39" s="24"/>
      <c r="K39" s="17" t="s">
        <v>279</v>
      </c>
      <c r="L39" s="17"/>
      <c r="M39" s="17"/>
      <c r="N39" s="17"/>
      <c r="O39" s="17" t="s">
        <v>279</v>
      </c>
      <c r="P39" s="17"/>
      <c r="Q39" s="17"/>
      <c r="R39" s="18">
        <f>R38*$S$8</f>
        <v>236.48312597455003</v>
      </c>
      <c r="S39" s="18"/>
      <c r="T39" s="18"/>
      <c r="U39" s="18">
        <f>U38*$S$8</f>
        <v>236.48312597455003</v>
      </c>
      <c r="V39" s="18"/>
      <c r="W39" s="18"/>
    </row>
    <row r="40" spans="1:23" ht="12.75" hidden="1">
      <c r="A40" s="2"/>
      <c r="B40" s="24"/>
      <c r="C40" s="24"/>
      <c r="D40" s="24"/>
      <c r="E40" s="24"/>
      <c r="F40" s="24"/>
      <c r="G40" s="24"/>
      <c r="H40" s="24"/>
      <c r="I40" s="24"/>
      <c r="J40" s="24"/>
      <c r="K40" s="17"/>
      <c r="L40" s="17"/>
      <c r="M40" s="17"/>
      <c r="N40" s="17"/>
      <c r="O40" s="17"/>
      <c r="P40" s="17"/>
      <c r="Q40" s="17"/>
      <c r="R40" s="18"/>
      <c r="S40" s="18"/>
      <c r="T40" s="18"/>
      <c r="U40" s="18"/>
      <c r="V40" s="18"/>
      <c r="W40" s="18"/>
    </row>
    <row r="41" spans="1:23" ht="12.75">
      <c r="A41" s="3"/>
      <c r="B41" s="25" t="s">
        <v>278</v>
      </c>
      <c r="C41" s="25"/>
      <c r="D41" s="25"/>
      <c r="E41" s="25"/>
      <c r="F41" s="25"/>
      <c r="G41" s="25"/>
      <c r="H41" s="25"/>
      <c r="I41" s="25"/>
      <c r="J41" s="25"/>
      <c r="K41" s="27" t="s">
        <v>279</v>
      </c>
      <c r="L41" s="27"/>
      <c r="M41" s="27"/>
      <c r="N41" s="27"/>
      <c r="O41" s="27" t="s">
        <v>279</v>
      </c>
      <c r="P41" s="27"/>
      <c r="Q41" s="27"/>
      <c r="R41" s="28">
        <f>R38+R39+R40</f>
        <v>875.6267096895501</v>
      </c>
      <c r="S41" s="27"/>
      <c r="T41" s="27"/>
      <c r="U41" s="28">
        <f>U38+U39+U40</f>
        <v>875.6267096895501</v>
      </c>
      <c r="V41" s="27"/>
      <c r="W41" s="27"/>
    </row>
    <row r="43" spans="1:23" ht="12.75">
      <c r="A43" s="23" t="s">
        <v>266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ht="12.75">
      <c r="A44" s="23" t="s">
        <v>282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23" ht="12.75" customHeight="1">
      <c r="A45" s="23" t="s">
        <v>31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1:23" ht="12.75" hidden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7" t="s">
        <v>268</v>
      </c>
      <c r="B48" s="17" t="s">
        <v>288</v>
      </c>
      <c r="C48" s="17"/>
      <c r="D48" s="17"/>
      <c r="E48" s="17"/>
      <c r="F48" s="17"/>
      <c r="G48" s="17"/>
      <c r="H48" s="17"/>
      <c r="I48" s="17"/>
      <c r="J48" s="17"/>
      <c r="K48" s="17" t="s">
        <v>287</v>
      </c>
      <c r="L48" s="17"/>
      <c r="M48" s="17" t="s">
        <v>286</v>
      </c>
      <c r="N48" s="17"/>
      <c r="O48" s="17" t="s">
        <v>285</v>
      </c>
      <c r="P48" s="17"/>
      <c r="Q48" s="17"/>
      <c r="R48" s="17" t="s">
        <v>271</v>
      </c>
      <c r="S48" s="17"/>
      <c r="T48" s="17"/>
      <c r="U48" s="17"/>
      <c r="V48" s="17"/>
      <c r="W48" s="17"/>
    </row>
    <row r="49" spans="1:23" ht="39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283</v>
      </c>
      <c r="S49" s="17"/>
      <c r="T49" s="17"/>
      <c r="U49" s="17" t="s">
        <v>284</v>
      </c>
      <c r="V49" s="17"/>
      <c r="W49" s="17"/>
    </row>
    <row r="50" spans="1:23" ht="12.75">
      <c r="A50" s="5">
        <v>1</v>
      </c>
      <c r="B50" s="32">
        <v>2</v>
      </c>
      <c r="C50" s="32"/>
      <c r="D50" s="32"/>
      <c r="E50" s="32"/>
      <c r="F50" s="32"/>
      <c r="G50" s="32"/>
      <c r="H50" s="32"/>
      <c r="I50" s="32"/>
      <c r="J50" s="32"/>
      <c r="K50" s="32">
        <v>3</v>
      </c>
      <c r="L50" s="32"/>
      <c r="M50" s="32">
        <v>4</v>
      </c>
      <c r="N50" s="32"/>
      <c r="O50" s="32">
        <v>5</v>
      </c>
      <c r="P50" s="32"/>
      <c r="Q50" s="32"/>
      <c r="R50" s="32">
        <v>6</v>
      </c>
      <c r="S50" s="32"/>
      <c r="T50" s="32"/>
      <c r="U50" s="32">
        <v>7</v>
      </c>
      <c r="V50" s="32"/>
      <c r="W50" s="32"/>
    </row>
    <row r="51" spans="1:23" ht="12.75">
      <c r="A51" s="23" t="s">
        <v>33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1:23" ht="12.75">
      <c r="A52" s="2">
        <v>1</v>
      </c>
      <c r="B52" s="24" t="s">
        <v>34</v>
      </c>
      <c r="C52" s="24"/>
      <c r="D52" s="24"/>
      <c r="E52" s="24"/>
      <c r="F52" s="24"/>
      <c r="G52" s="24"/>
      <c r="H52" s="24"/>
      <c r="I52" s="24"/>
      <c r="J52" s="24"/>
      <c r="K52" s="17" t="s">
        <v>289</v>
      </c>
      <c r="L52" s="17"/>
      <c r="M52" s="34">
        <v>0.003</v>
      </c>
      <c r="N52" s="34"/>
      <c r="O52" s="18">
        <v>769.2</v>
      </c>
      <c r="P52" s="18"/>
      <c r="Q52" s="18"/>
      <c r="R52" s="18">
        <f>M52*O52</f>
        <v>2.3076000000000003</v>
      </c>
      <c r="S52" s="18"/>
      <c r="T52" s="18"/>
      <c r="U52" s="18">
        <f>R52*$S$11</f>
        <v>2.3076000000000003</v>
      </c>
      <c r="V52" s="18"/>
      <c r="W52" s="18"/>
    </row>
    <row r="53" spans="1:23" ht="12.75">
      <c r="A53" s="2">
        <v>2</v>
      </c>
      <c r="B53" s="24" t="s">
        <v>35</v>
      </c>
      <c r="C53" s="24"/>
      <c r="D53" s="24"/>
      <c r="E53" s="24"/>
      <c r="F53" s="24"/>
      <c r="G53" s="24"/>
      <c r="H53" s="24"/>
      <c r="I53" s="24"/>
      <c r="J53" s="24"/>
      <c r="K53" s="17" t="s">
        <v>18</v>
      </c>
      <c r="L53" s="17"/>
      <c r="M53" s="34">
        <v>0.085</v>
      </c>
      <c r="N53" s="34"/>
      <c r="O53" s="18">
        <v>3</v>
      </c>
      <c r="P53" s="18"/>
      <c r="Q53" s="18"/>
      <c r="R53" s="18">
        <f>M53*O53</f>
        <v>0.255</v>
      </c>
      <c r="S53" s="18"/>
      <c r="T53" s="18"/>
      <c r="U53" s="18">
        <f>R53*$S$11</f>
        <v>0.255</v>
      </c>
      <c r="V53" s="18"/>
      <c r="W53" s="18"/>
    </row>
    <row r="54" spans="1:23" ht="12.75">
      <c r="A54" s="2">
        <v>3</v>
      </c>
      <c r="B54" s="24" t="s">
        <v>36</v>
      </c>
      <c r="C54" s="24"/>
      <c r="D54" s="24"/>
      <c r="E54" s="24"/>
      <c r="F54" s="24"/>
      <c r="G54" s="24"/>
      <c r="H54" s="24"/>
      <c r="I54" s="24"/>
      <c r="J54" s="24"/>
      <c r="K54" s="17" t="s">
        <v>292</v>
      </c>
      <c r="L54" s="17"/>
      <c r="M54" s="34">
        <v>0.021</v>
      </c>
      <c r="N54" s="34"/>
      <c r="O54" s="18">
        <v>284.6</v>
      </c>
      <c r="P54" s="18"/>
      <c r="Q54" s="18"/>
      <c r="R54" s="18">
        <f>M54*O54</f>
        <v>5.976600000000001</v>
      </c>
      <c r="S54" s="18"/>
      <c r="T54" s="18"/>
      <c r="U54" s="18">
        <f>R54*$S$11</f>
        <v>5.976600000000001</v>
      </c>
      <c r="V54" s="18"/>
      <c r="W54" s="18"/>
    </row>
    <row r="55" spans="1:23" ht="24.75" customHeight="1">
      <c r="A55" s="2">
        <v>4</v>
      </c>
      <c r="B55" s="24" t="s">
        <v>37</v>
      </c>
      <c r="C55" s="24"/>
      <c r="D55" s="24"/>
      <c r="E55" s="24"/>
      <c r="F55" s="24"/>
      <c r="G55" s="24"/>
      <c r="H55" s="24"/>
      <c r="I55" s="24"/>
      <c r="J55" s="24"/>
      <c r="K55" s="17" t="s">
        <v>289</v>
      </c>
      <c r="L55" s="17"/>
      <c r="M55" s="18">
        <v>0.01</v>
      </c>
      <c r="N55" s="18"/>
      <c r="O55" s="18">
        <v>578.7</v>
      </c>
      <c r="P55" s="18"/>
      <c r="Q55" s="18"/>
      <c r="R55" s="18">
        <f>M55*O55</f>
        <v>5.787000000000001</v>
      </c>
      <c r="S55" s="18"/>
      <c r="T55" s="18"/>
      <c r="U55" s="18">
        <f>R55*$S$11</f>
        <v>5.787000000000001</v>
      </c>
      <c r="V55" s="18"/>
      <c r="W55" s="18"/>
    </row>
    <row r="56" spans="1:23" ht="26.25" customHeight="1">
      <c r="A56" s="2">
        <v>5</v>
      </c>
      <c r="B56" s="24" t="s">
        <v>38</v>
      </c>
      <c r="C56" s="24"/>
      <c r="D56" s="24"/>
      <c r="E56" s="24"/>
      <c r="F56" s="24"/>
      <c r="G56" s="24"/>
      <c r="H56" s="24"/>
      <c r="I56" s="24"/>
      <c r="J56" s="24"/>
      <c r="K56" s="17" t="s">
        <v>289</v>
      </c>
      <c r="L56" s="17"/>
      <c r="M56" s="18">
        <v>0.03</v>
      </c>
      <c r="N56" s="18"/>
      <c r="O56" s="18">
        <v>310</v>
      </c>
      <c r="P56" s="18"/>
      <c r="Q56" s="18"/>
      <c r="R56" s="18">
        <f>M56*O56</f>
        <v>9.299999999999999</v>
      </c>
      <c r="S56" s="18"/>
      <c r="T56" s="18"/>
      <c r="U56" s="18">
        <f>R56*$S$11</f>
        <v>9.299999999999999</v>
      </c>
      <c r="V56" s="18"/>
      <c r="W56" s="18"/>
    </row>
    <row r="57" spans="1:23" s="7" customFormat="1" ht="27.75" customHeight="1">
      <c r="A57" s="3"/>
      <c r="B57" s="25" t="s">
        <v>39</v>
      </c>
      <c r="C57" s="25"/>
      <c r="D57" s="25"/>
      <c r="E57" s="25"/>
      <c r="F57" s="25"/>
      <c r="G57" s="25"/>
      <c r="H57" s="25"/>
      <c r="I57" s="25"/>
      <c r="J57" s="25"/>
      <c r="K57" s="27"/>
      <c r="L57" s="27"/>
      <c r="M57" s="28"/>
      <c r="N57" s="28"/>
      <c r="O57" s="28"/>
      <c r="P57" s="28"/>
      <c r="Q57" s="28"/>
      <c r="R57" s="28">
        <f>SUM(R52:T56)</f>
        <v>23.6262</v>
      </c>
      <c r="S57" s="28"/>
      <c r="T57" s="28"/>
      <c r="U57" s="28">
        <f>SUM(U52:W56)</f>
        <v>23.6262</v>
      </c>
      <c r="V57" s="28"/>
      <c r="W57" s="28"/>
    </row>
    <row r="58" spans="1:23" ht="12.75" customHeight="1">
      <c r="A58" s="23" t="s">
        <v>1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3" ht="12.75">
      <c r="A59" s="2">
        <v>7</v>
      </c>
      <c r="B59" s="24" t="s">
        <v>3</v>
      </c>
      <c r="C59" s="24"/>
      <c r="D59" s="24"/>
      <c r="E59" s="24"/>
      <c r="F59" s="24"/>
      <c r="G59" s="24"/>
      <c r="H59" s="24"/>
      <c r="I59" s="24"/>
      <c r="J59" s="24"/>
      <c r="K59" s="17" t="s">
        <v>291</v>
      </c>
      <c r="L59" s="17"/>
      <c r="M59" s="18">
        <v>65</v>
      </c>
      <c r="N59" s="18"/>
      <c r="O59" s="18">
        <v>9.5</v>
      </c>
      <c r="P59" s="18"/>
      <c r="Q59" s="18"/>
      <c r="R59" s="18">
        <f>M59*O59</f>
        <v>617.5</v>
      </c>
      <c r="S59" s="18"/>
      <c r="T59" s="18"/>
      <c r="U59" s="18">
        <f>R59*$S$11</f>
        <v>617.5</v>
      </c>
      <c r="V59" s="18"/>
      <c r="W59" s="18"/>
    </row>
    <row r="60" spans="1:23" ht="12.75">
      <c r="A60" s="2">
        <v>8</v>
      </c>
      <c r="B60" s="24" t="s">
        <v>40</v>
      </c>
      <c r="C60" s="24"/>
      <c r="D60" s="24"/>
      <c r="E60" s="24"/>
      <c r="F60" s="24"/>
      <c r="G60" s="24"/>
      <c r="H60" s="24"/>
      <c r="I60" s="24"/>
      <c r="J60" s="24"/>
      <c r="K60" s="17" t="s">
        <v>291</v>
      </c>
      <c r="L60" s="17"/>
      <c r="M60" s="18">
        <v>3.09</v>
      </c>
      <c r="N60" s="18"/>
      <c r="O60" s="18">
        <v>37</v>
      </c>
      <c r="P60" s="18"/>
      <c r="Q60" s="18"/>
      <c r="R60" s="18">
        <f>M60*O60</f>
        <v>114.33</v>
      </c>
      <c r="S60" s="18"/>
      <c r="T60" s="18"/>
      <c r="U60" s="18">
        <f>R60*$S$11</f>
        <v>114.33</v>
      </c>
      <c r="V60" s="18"/>
      <c r="W60" s="18"/>
    </row>
    <row r="61" spans="1:23" ht="12.75">
      <c r="A61" s="3"/>
      <c r="B61" s="25" t="s">
        <v>106</v>
      </c>
      <c r="C61" s="25"/>
      <c r="D61" s="25"/>
      <c r="E61" s="25"/>
      <c r="F61" s="25"/>
      <c r="G61" s="25"/>
      <c r="H61" s="25"/>
      <c r="I61" s="25"/>
      <c r="J61" s="25"/>
      <c r="K61" s="27"/>
      <c r="L61" s="27"/>
      <c r="M61" s="28"/>
      <c r="N61" s="28"/>
      <c r="O61" s="28"/>
      <c r="P61" s="28"/>
      <c r="Q61" s="28"/>
      <c r="R61" s="28">
        <f>SUM(R59:T60)</f>
        <v>731.83</v>
      </c>
      <c r="S61" s="28"/>
      <c r="T61" s="28"/>
      <c r="U61" s="28">
        <f>SUM(U59:W60)</f>
        <v>731.83</v>
      </c>
      <c r="V61" s="28"/>
      <c r="W61" s="28"/>
    </row>
    <row r="62" spans="1:23" ht="12.75" customHeight="1">
      <c r="A62" s="23" t="s">
        <v>0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</row>
    <row r="63" spans="1:23" ht="12.75">
      <c r="A63" s="2">
        <v>9</v>
      </c>
      <c r="B63" s="24" t="s">
        <v>290</v>
      </c>
      <c r="C63" s="24"/>
      <c r="D63" s="24"/>
      <c r="E63" s="24"/>
      <c r="F63" s="24"/>
      <c r="G63" s="24"/>
      <c r="H63" s="24"/>
      <c r="I63" s="24"/>
      <c r="J63" s="24"/>
      <c r="K63" s="17" t="s">
        <v>291</v>
      </c>
      <c r="L63" s="17"/>
      <c r="M63" s="18">
        <v>0.3</v>
      </c>
      <c r="N63" s="18"/>
      <c r="O63" s="18">
        <v>87.8</v>
      </c>
      <c r="P63" s="18"/>
      <c r="Q63" s="18"/>
      <c r="R63" s="18">
        <f aca="true" t="shared" si="0" ref="R63:R82">M63*O63</f>
        <v>26.34</v>
      </c>
      <c r="S63" s="18"/>
      <c r="T63" s="18"/>
      <c r="U63" s="18">
        <f aca="true" t="shared" si="1" ref="U63:U82">R63*$S$11</f>
        <v>26.34</v>
      </c>
      <c r="V63" s="18"/>
      <c r="W63" s="18"/>
    </row>
    <row r="64" spans="1:23" ht="12.75">
      <c r="A64" s="2">
        <v>10</v>
      </c>
      <c r="B64" s="24" t="s">
        <v>22</v>
      </c>
      <c r="C64" s="24"/>
      <c r="D64" s="24"/>
      <c r="E64" s="24"/>
      <c r="F64" s="24"/>
      <c r="G64" s="24"/>
      <c r="H64" s="24"/>
      <c r="I64" s="24"/>
      <c r="J64" s="24"/>
      <c r="K64" s="17" t="s">
        <v>291</v>
      </c>
      <c r="L64" s="17"/>
      <c r="M64" s="18">
        <v>60</v>
      </c>
      <c r="N64" s="18"/>
      <c r="O64" s="18">
        <v>20</v>
      </c>
      <c r="P64" s="18"/>
      <c r="Q64" s="18"/>
      <c r="R64" s="18">
        <f t="shared" si="0"/>
        <v>1200</v>
      </c>
      <c r="S64" s="18"/>
      <c r="T64" s="18"/>
      <c r="U64" s="18">
        <f t="shared" si="1"/>
        <v>1200</v>
      </c>
      <c r="V64" s="18"/>
      <c r="W64" s="18"/>
    </row>
    <row r="65" spans="1:23" ht="12.75" customHeight="1">
      <c r="A65" s="2">
        <v>11</v>
      </c>
      <c r="B65" s="24" t="s">
        <v>107</v>
      </c>
      <c r="C65" s="24"/>
      <c r="D65" s="24"/>
      <c r="E65" s="24"/>
      <c r="F65" s="24"/>
      <c r="G65" s="24"/>
      <c r="H65" s="24"/>
      <c r="I65" s="24"/>
      <c r="J65" s="24"/>
      <c r="K65" s="17" t="s">
        <v>291</v>
      </c>
      <c r="L65" s="17"/>
      <c r="M65" s="18">
        <v>5</v>
      </c>
      <c r="N65" s="18"/>
      <c r="O65" s="18">
        <v>51.8</v>
      </c>
      <c r="P65" s="18"/>
      <c r="Q65" s="18"/>
      <c r="R65" s="18">
        <f t="shared" si="0"/>
        <v>259</v>
      </c>
      <c r="S65" s="18"/>
      <c r="T65" s="18"/>
      <c r="U65" s="18">
        <f t="shared" si="1"/>
        <v>259</v>
      </c>
      <c r="V65" s="18"/>
      <c r="W65" s="18"/>
    </row>
    <row r="66" spans="1:23" ht="12.75" customHeight="1">
      <c r="A66" s="2">
        <v>12</v>
      </c>
      <c r="B66" s="24" t="s">
        <v>4</v>
      </c>
      <c r="C66" s="24"/>
      <c r="D66" s="24"/>
      <c r="E66" s="24"/>
      <c r="F66" s="24"/>
      <c r="G66" s="24"/>
      <c r="H66" s="24"/>
      <c r="I66" s="24"/>
      <c r="J66" s="24"/>
      <c r="K66" s="17" t="s">
        <v>291</v>
      </c>
      <c r="L66" s="17"/>
      <c r="M66" s="18">
        <v>8</v>
      </c>
      <c r="N66" s="18"/>
      <c r="O66" s="18">
        <v>37</v>
      </c>
      <c r="P66" s="18"/>
      <c r="Q66" s="18"/>
      <c r="R66" s="18">
        <f t="shared" si="0"/>
        <v>296</v>
      </c>
      <c r="S66" s="18"/>
      <c r="T66" s="18"/>
      <c r="U66" s="18">
        <f t="shared" si="1"/>
        <v>296</v>
      </c>
      <c r="V66" s="18"/>
      <c r="W66" s="18"/>
    </row>
    <row r="67" spans="1:23" ht="12.75" customHeight="1">
      <c r="A67" s="2">
        <v>13</v>
      </c>
      <c r="B67" s="24" t="s">
        <v>7</v>
      </c>
      <c r="C67" s="24"/>
      <c r="D67" s="24"/>
      <c r="E67" s="24"/>
      <c r="F67" s="24"/>
      <c r="G67" s="24"/>
      <c r="H67" s="24"/>
      <c r="I67" s="24"/>
      <c r="J67" s="24"/>
      <c r="K67" s="17" t="s">
        <v>291</v>
      </c>
      <c r="L67" s="17"/>
      <c r="M67" s="18">
        <v>0.2</v>
      </c>
      <c r="N67" s="18"/>
      <c r="O67" s="18">
        <v>77</v>
      </c>
      <c r="P67" s="18"/>
      <c r="Q67" s="18"/>
      <c r="R67" s="18">
        <f t="shared" si="0"/>
        <v>15.4</v>
      </c>
      <c r="S67" s="18"/>
      <c r="T67" s="18"/>
      <c r="U67" s="18">
        <f t="shared" si="1"/>
        <v>15.4</v>
      </c>
      <c r="V67" s="18"/>
      <c r="W67" s="18"/>
    </row>
    <row r="68" spans="1:23" ht="12.75" customHeight="1">
      <c r="A68" s="2">
        <v>14</v>
      </c>
      <c r="B68" s="24" t="s">
        <v>108</v>
      </c>
      <c r="C68" s="24"/>
      <c r="D68" s="24"/>
      <c r="E68" s="24"/>
      <c r="F68" s="24"/>
      <c r="G68" s="24"/>
      <c r="H68" s="24"/>
      <c r="I68" s="24"/>
      <c r="J68" s="24"/>
      <c r="K68" s="17" t="s">
        <v>291</v>
      </c>
      <c r="L68" s="17"/>
      <c r="M68" s="18">
        <v>15</v>
      </c>
      <c r="N68" s="18"/>
      <c r="O68" s="18">
        <v>29</v>
      </c>
      <c r="P68" s="18"/>
      <c r="Q68" s="18"/>
      <c r="R68" s="18">
        <f t="shared" si="0"/>
        <v>435</v>
      </c>
      <c r="S68" s="18"/>
      <c r="T68" s="18"/>
      <c r="U68" s="18">
        <f t="shared" si="1"/>
        <v>435</v>
      </c>
      <c r="V68" s="18"/>
      <c r="W68" s="18"/>
    </row>
    <row r="69" spans="1:23" ht="12.75" customHeight="1">
      <c r="A69" s="2">
        <v>15</v>
      </c>
      <c r="B69" s="24" t="s">
        <v>109</v>
      </c>
      <c r="C69" s="24"/>
      <c r="D69" s="24"/>
      <c r="E69" s="24"/>
      <c r="F69" s="24"/>
      <c r="G69" s="24"/>
      <c r="H69" s="24"/>
      <c r="I69" s="24"/>
      <c r="J69" s="24"/>
      <c r="K69" s="17" t="s">
        <v>291</v>
      </c>
      <c r="L69" s="17"/>
      <c r="M69" s="18">
        <v>30</v>
      </c>
      <c r="N69" s="18"/>
      <c r="O69" s="18">
        <v>25</v>
      </c>
      <c r="P69" s="18"/>
      <c r="Q69" s="18"/>
      <c r="R69" s="18">
        <f t="shared" si="0"/>
        <v>750</v>
      </c>
      <c r="S69" s="18"/>
      <c r="T69" s="18"/>
      <c r="U69" s="18">
        <f t="shared" si="1"/>
        <v>750</v>
      </c>
      <c r="V69" s="18"/>
      <c r="W69" s="18"/>
    </row>
    <row r="70" spans="1:23" ht="12.75" customHeight="1">
      <c r="A70" s="2">
        <v>16</v>
      </c>
      <c r="B70" s="24" t="s">
        <v>110</v>
      </c>
      <c r="C70" s="24"/>
      <c r="D70" s="24"/>
      <c r="E70" s="24"/>
      <c r="F70" s="24"/>
      <c r="G70" s="24"/>
      <c r="H70" s="24"/>
      <c r="I70" s="24"/>
      <c r="J70" s="24"/>
      <c r="K70" s="17" t="s">
        <v>291</v>
      </c>
      <c r="L70" s="17"/>
      <c r="M70" s="18">
        <v>1.3</v>
      </c>
      <c r="N70" s="18"/>
      <c r="O70" s="18">
        <v>52</v>
      </c>
      <c r="P70" s="18"/>
      <c r="Q70" s="18"/>
      <c r="R70" s="18">
        <f t="shared" si="0"/>
        <v>67.60000000000001</v>
      </c>
      <c r="S70" s="18"/>
      <c r="T70" s="18"/>
      <c r="U70" s="18">
        <f t="shared" si="1"/>
        <v>67.60000000000001</v>
      </c>
      <c r="V70" s="18"/>
      <c r="W70" s="18"/>
    </row>
    <row r="71" spans="1:23" ht="12.75" customHeight="1">
      <c r="A71" s="2">
        <v>17</v>
      </c>
      <c r="B71" s="24" t="s">
        <v>111</v>
      </c>
      <c r="C71" s="24"/>
      <c r="D71" s="24"/>
      <c r="E71" s="24"/>
      <c r="F71" s="24"/>
      <c r="G71" s="24"/>
      <c r="H71" s="24"/>
      <c r="I71" s="24"/>
      <c r="J71" s="24"/>
      <c r="K71" s="17" t="s">
        <v>291</v>
      </c>
      <c r="L71" s="17"/>
      <c r="M71" s="18">
        <v>3</v>
      </c>
      <c r="N71" s="18"/>
      <c r="O71" s="18">
        <v>16.8</v>
      </c>
      <c r="P71" s="18"/>
      <c r="Q71" s="18"/>
      <c r="R71" s="18">
        <f t="shared" si="0"/>
        <v>50.400000000000006</v>
      </c>
      <c r="S71" s="18"/>
      <c r="T71" s="18"/>
      <c r="U71" s="18">
        <f t="shared" si="1"/>
        <v>50.400000000000006</v>
      </c>
      <c r="V71" s="18"/>
      <c r="W71" s="18"/>
    </row>
    <row r="72" spans="1:23" ht="12.75" customHeight="1">
      <c r="A72" s="2">
        <v>18</v>
      </c>
      <c r="B72" s="24" t="s">
        <v>112</v>
      </c>
      <c r="C72" s="24"/>
      <c r="D72" s="24"/>
      <c r="E72" s="24"/>
      <c r="F72" s="24"/>
      <c r="G72" s="24"/>
      <c r="H72" s="24"/>
      <c r="I72" s="24"/>
      <c r="J72" s="24"/>
      <c r="K72" s="17" t="s">
        <v>291</v>
      </c>
      <c r="L72" s="17"/>
      <c r="M72" s="18">
        <v>30</v>
      </c>
      <c r="N72" s="18"/>
      <c r="O72" s="18">
        <v>12</v>
      </c>
      <c r="P72" s="18"/>
      <c r="Q72" s="18"/>
      <c r="R72" s="18">
        <f t="shared" si="0"/>
        <v>360</v>
      </c>
      <c r="S72" s="18"/>
      <c r="T72" s="18"/>
      <c r="U72" s="18">
        <f t="shared" si="1"/>
        <v>360</v>
      </c>
      <c r="V72" s="18"/>
      <c r="W72" s="18"/>
    </row>
    <row r="73" spans="1:23" ht="12.75">
      <c r="A73" s="2">
        <v>19</v>
      </c>
      <c r="B73" s="24" t="s">
        <v>113</v>
      </c>
      <c r="C73" s="24"/>
      <c r="D73" s="24"/>
      <c r="E73" s="24"/>
      <c r="F73" s="24"/>
      <c r="G73" s="24"/>
      <c r="H73" s="24"/>
      <c r="I73" s="24"/>
      <c r="J73" s="24"/>
      <c r="K73" s="17" t="s">
        <v>292</v>
      </c>
      <c r="L73" s="17"/>
      <c r="M73" s="18">
        <v>2</v>
      </c>
      <c r="N73" s="18"/>
      <c r="O73" s="18">
        <v>22</v>
      </c>
      <c r="P73" s="18"/>
      <c r="Q73" s="18"/>
      <c r="R73" s="18">
        <f t="shared" si="0"/>
        <v>44</v>
      </c>
      <c r="S73" s="18"/>
      <c r="T73" s="18"/>
      <c r="U73" s="18">
        <f t="shared" si="1"/>
        <v>44</v>
      </c>
      <c r="V73" s="18"/>
      <c r="W73" s="18"/>
    </row>
    <row r="74" spans="1:23" ht="12.75">
      <c r="A74" s="2">
        <v>20</v>
      </c>
      <c r="B74" s="24" t="s">
        <v>5</v>
      </c>
      <c r="C74" s="24"/>
      <c r="D74" s="24"/>
      <c r="E74" s="24"/>
      <c r="F74" s="24"/>
      <c r="G74" s="24"/>
      <c r="H74" s="24"/>
      <c r="I74" s="24"/>
      <c r="J74" s="24"/>
      <c r="K74" s="17" t="s">
        <v>289</v>
      </c>
      <c r="L74" s="17"/>
      <c r="M74" s="18">
        <v>4</v>
      </c>
      <c r="N74" s="18"/>
      <c r="O74" s="18">
        <v>450.6</v>
      </c>
      <c r="P74" s="18"/>
      <c r="Q74" s="18"/>
      <c r="R74" s="18">
        <f t="shared" si="0"/>
        <v>1802.4</v>
      </c>
      <c r="S74" s="18"/>
      <c r="T74" s="18"/>
      <c r="U74" s="18">
        <f t="shared" si="1"/>
        <v>1802.4</v>
      </c>
      <c r="V74" s="18"/>
      <c r="W74" s="18"/>
    </row>
    <row r="75" spans="1:23" ht="12.75">
      <c r="A75" s="2">
        <v>21</v>
      </c>
      <c r="B75" s="24" t="s">
        <v>114</v>
      </c>
      <c r="C75" s="24"/>
      <c r="D75" s="24"/>
      <c r="E75" s="24"/>
      <c r="F75" s="24"/>
      <c r="G75" s="24"/>
      <c r="H75" s="24"/>
      <c r="I75" s="24"/>
      <c r="J75" s="24"/>
      <c r="K75" s="17" t="s">
        <v>292</v>
      </c>
      <c r="L75" s="17"/>
      <c r="M75" s="18">
        <v>0.6</v>
      </c>
      <c r="N75" s="18"/>
      <c r="O75" s="18">
        <v>23</v>
      </c>
      <c r="P75" s="18"/>
      <c r="Q75" s="18"/>
      <c r="R75" s="18">
        <f t="shared" si="0"/>
        <v>13.799999999999999</v>
      </c>
      <c r="S75" s="18"/>
      <c r="T75" s="18"/>
      <c r="U75" s="18">
        <f t="shared" si="1"/>
        <v>13.799999999999999</v>
      </c>
      <c r="V75" s="18"/>
      <c r="W75" s="18"/>
    </row>
    <row r="76" spans="1:23" ht="12.75">
      <c r="A76" s="2">
        <v>22</v>
      </c>
      <c r="B76" s="24" t="s">
        <v>115</v>
      </c>
      <c r="C76" s="24"/>
      <c r="D76" s="24"/>
      <c r="E76" s="24"/>
      <c r="F76" s="24"/>
      <c r="G76" s="24"/>
      <c r="H76" s="24"/>
      <c r="I76" s="24"/>
      <c r="J76" s="24"/>
      <c r="K76" s="17" t="s">
        <v>292</v>
      </c>
      <c r="L76" s="17"/>
      <c r="M76" s="18">
        <v>1.5</v>
      </c>
      <c r="N76" s="18"/>
      <c r="O76" s="18">
        <v>23</v>
      </c>
      <c r="P76" s="18"/>
      <c r="Q76" s="18"/>
      <c r="R76" s="18">
        <f t="shared" si="0"/>
        <v>34.5</v>
      </c>
      <c r="S76" s="18"/>
      <c r="T76" s="18"/>
      <c r="U76" s="18">
        <f t="shared" si="1"/>
        <v>34.5</v>
      </c>
      <c r="V76" s="18"/>
      <c r="W76" s="18"/>
    </row>
    <row r="77" spans="1:23" ht="12.75">
      <c r="A77" s="2">
        <v>23</v>
      </c>
      <c r="B77" s="24" t="s">
        <v>9</v>
      </c>
      <c r="C77" s="24"/>
      <c r="D77" s="24"/>
      <c r="E77" s="24"/>
      <c r="F77" s="24"/>
      <c r="G77" s="24"/>
      <c r="H77" s="24"/>
      <c r="I77" s="24"/>
      <c r="J77" s="24"/>
      <c r="K77" s="17" t="s">
        <v>289</v>
      </c>
      <c r="L77" s="17"/>
      <c r="M77" s="18">
        <v>10</v>
      </c>
      <c r="N77" s="18"/>
      <c r="O77" s="18">
        <v>4.8</v>
      </c>
      <c r="P77" s="18"/>
      <c r="Q77" s="18"/>
      <c r="R77" s="18">
        <f t="shared" si="0"/>
        <v>48</v>
      </c>
      <c r="S77" s="18"/>
      <c r="T77" s="18"/>
      <c r="U77" s="18">
        <f t="shared" si="1"/>
        <v>48</v>
      </c>
      <c r="V77" s="18"/>
      <c r="W77" s="18"/>
    </row>
    <row r="78" spans="1:23" ht="12.75">
      <c r="A78" s="2">
        <v>24</v>
      </c>
      <c r="B78" s="24" t="s">
        <v>116</v>
      </c>
      <c r="C78" s="24"/>
      <c r="D78" s="24"/>
      <c r="E78" s="24"/>
      <c r="F78" s="24"/>
      <c r="G78" s="24"/>
      <c r="H78" s="24"/>
      <c r="I78" s="24"/>
      <c r="J78" s="24"/>
      <c r="K78" s="17" t="s">
        <v>291</v>
      </c>
      <c r="L78" s="17"/>
      <c r="M78" s="18">
        <v>0.5</v>
      </c>
      <c r="N78" s="18"/>
      <c r="O78" s="18">
        <v>45</v>
      </c>
      <c r="P78" s="18"/>
      <c r="Q78" s="18"/>
      <c r="R78" s="18">
        <f t="shared" si="0"/>
        <v>22.5</v>
      </c>
      <c r="S78" s="18"/>
      <c r="T78" s="18"/>
      <c r="U78" s="18">
        <f t="shared" si="1"/>
        <v>22.5</v>
      </c>
      <c r="V78" s="18"/>
      <c r="W78" s="18"/>
    </row>
    <row r="79" spans="1:23" ht="12.75">
      <c r="A79" s="2">
        <v>25</v>
      </c>
      <c r="B79" s="24" t="s">
        <v>117</v>
      </c>
      <c r="C79" s="24"/>
      <c r="D79" s="24"/>
      <c r="E79" s="24"/>
      <c r="F79" s="24"/>
      <c r="G79" s="24"/>
      <c r="H79" s="24"/>
      <c r="I79" s="24"/>
      <c r="J79" s="24"/>
      <c r="K79" s="17" t="s">
        <v>291</v>
      </c>
      <c r="L79" s="17"/>
      <c r="M79" s="18">
        <v>6</v>
      </c>
      <c r="N79" s="18"/>
      <c r="O79" s="18">
        <v>36</v>
      </c>
      <c r="P79" s="18"/>
      <c r="Q79" s="18"/>
      <c r="R79" s="18">
        <f t="shared" si="0"/>
        <v>216</v>
      </c>
      <c r="S79" s="18"/>
      <c r="T79" s="18"/>
      <c r="U79" s="18">
        <f t="shared" si="1"/>
        <v>216</v>
      </c>
      <c r="V79" s="18"/>
      <c r="W79" s="18"/>
    </row>
    <row r="80" spans="1:23" ht="12.75">
      <c r="A80" s="2">
        <v>26</v>
      </c>
      <c r="B80" s="24" t="s">
        <v>118</v>
      </c>
      <c r="C80" s="24"/>
      <c r="D80" s="24"/>
      <c r="E80" s="24"/>
      <c r="F80" s="24"/>
      <c r="G80" s="24"/>
      <c r="H80" s="24"/>
      <c r="I80" s="24"/>
      <c r="J80" s="24"/>
      <c r="K80" s="17" t="s">
        <v>289</v>
      </c>
      <c r="L80" s="17"/>
      <c r="M80" s="18">
        <v>6</v>
      </c>
      <c r="N80" s="18"/>
      <c r="O80" s="18">
        <v>29.75</v>
      </c>
      <c r="P80" s="18"/>
      <c r="Q80" s="18"/>
      <c r="R80" s="18">
        <f t="shared" si="0"/>
        <v>178.5</v>
      </c>
      <c r="S80" s="18"/>
      <c r="T80" s="18"/>
      <c r="U80" s="18">
        <f t="shared" si="1"/>
        <v>178.5</v>
      </c>
      <c r="V80" s="18"/>
      <c r="W80" s="18"/>
    </row>
    <row r="81" spans="1:23" ht="12.75">
      <c r="A81" s="2">
        <v>27</v>
      </c>
      <c r="B81" s="24" t="s">
        <v>119</v>
      </c>
      <c r="C81" s="24"/>
      <c r="D81" s="24"/>
      <c r="E81" s="24"/>
      <c r="F81" s="24"/>
      <c r="G81" s="24"/>
      <c r="H81" s="24"/>
      <c r="I81" s="24"/>
      <c r="J81" s="24"/>
      <c r="K81" s="17" t="s">
        <v>292</v>
      </c>
      <c r="L81" s="17"/>
      <c r="M81" s="18">
        <v>6</v>
      </c>
      <c r="N81" s="18"/>
      <c r="O81" s="18">
        <v>45</v>
      </c>
      <c r="P81" s="18"/>
      <c r="Q81" s="18"/>
      <c r="R81" s="18">
        <f t="shared" si="0"/>
        <v>270</v>
      </c>
      <c r="S81" s="18"/>
      <c r="T81" s="18"/>
      <c r="U81" s="18">
        <f t="shared" si="1"/>
        <v>270</v>
      </c>
      <c r="V81" s="18"/>
      <c r="W81" s="18"/>
    </row>
    <row r="82" spans="1:23" ht="12.75">
      <c r="A82" s="2">
        <v>28</v>
      </c>
      <c r="B82" s="24" t="s">
        <v>120</v>
      </c>
      <c r="C82" s="24"/>
      <c r="D82" s="24"/>
      <c r="E82" s="24"/>
      <c r="F82" s="24"/>
      <c r="G82" s="24"/>
      <c r="H82" s="24"/>
      <c r="I82" s="24"/>
      <c r="J82" s="24"/>
      <c r="K82" s="17" t="s">
        <v>292</v>
      </c>
      <c r="L82" s="17"/>
      <c r="M82" s="18">
        <v>50</v>
      </c>
      <c r="N82" s="18"/>
      <c r="O82" s="18">
        <v>73</v>
      </c>
      <c r="P82" s="18"/>
      <c r="Q82" s="18"/>
      <c r="R82" s="18">
        <f t="shared" si="0"/>
        <v>3650</v>
      </c>
      <c r="S82" s="18"/>
      <c r="T82" s="18"/>
      <c r="U82" s="18">
        <f t="shared" si="1"/>
        <v>3650</v>
      </c>
      <c r="V82" s="18"/>
      <c r="W82" s="18"/>
    </row>
    <row r="83" spans="1:23" ht="12.75">
      <c r="A83" s="3"/>
      <c r="B83" s="25" t="s">
        <v>278</v>
      </c>
      <c r="C83" s="25"/>
      <c r="D83" s="25"/>
      <c r="E83" s="25"/>
      <c r="F83" s="25"/>
      <c r="G83" s="25"/>
      <c r="H83" s="25"/>
      <c r="I83" s="25"/>
      <c r="J83" s="25"/>
      <c r="K83" s="27"/>
      <c r="L83" s="27"/>
      <c r="M83" s="28"/>
      <c r="N83" s="28"/>
      <c r="O83" s="28"/>
      <c r="P83" s="28"/>
      <c r="Q83" s="28"/>
      <c r="R83" s="28">
        <f>SUM(R63:T82)</f>
        <v>9739.439999999999</v>
      </c>
      <c r="S83" s="28"/>
      <c r="T83" s="28"/>
      <c r="U83" s="28">
        <f>SUM(U63:W82)</f>
        <v>9739.439999999999</v>
      </c>
      <c r="V83" s="28"/>
      <c r="W83" s="28"/>
    </row>
    <row r="85" spans="1:23" ht="12.75">
      <c r="A85" s="23" t="s">
        <v>266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</row>
    <row r="86" spans="1:23" ht="12.75">
      <c r="A86" s="23" t="s">
        <v>294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</row>
    <row r="87" spans="1:23" ht="12.75">
      <c r="A87" s="23" t="s">
        <v>121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</row>
    <row r="88" spans="1:23" ht="12.75">
      <c r="A88" s="23" t="s">
        <v>0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</row>
    <row r="90" spans="1:23" ht="12.75">
      <c r="A90" s="17" t="s">
        <v>268</v>
      </c>
      <c r="B90" s="17" t="s">
        <v>288</v>
      </c>
      <c r="C90" s="17"/>
      <c r="D90" s="17"/>
      <c r="E90" s="17"/>
      <c r="F90" s="17"/>
      <c r="G90" s="17"/>
      <c r="H90" s="17"/>
      <c r="I90" s="17"/>
      <c r="J90" s="17" t="s">
        <v>16</v>
      </c>
      <c r="K90" s="17"/>
      <c r="L90" s="17" t="s">
        <v>287</v>
      </c>
      <c r="M90" s="17"/>
      <c r="N90" s="17" t="s">
        <v>285</v>
      </c>
      <c r="O90" s="17"/>
      <c r="P90" s="17" t="s">
        <v>295</v>
      </c>
      <c r="Q90" s="17"/>
      <c r="R90" s="17" t="s">
        <v>271</v>
      </c>
      <c r="S90" s="17"/>
      <c r="T90" s="17"/>
      <c r="U90" s="17"/>
      <c r="V90" s="17"/>
      <c r="W90" s="17"/>
    </row>
    <row r="91" spans="1:23" ht="53.2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 t="s">
        <v>283</v>
      </c>
      <c r="S91" s="17"/>
      <c r="T91" s="17"/>
      <c r="U91" s="17" t="s">
        <v>284</v>
      </c>
      <c r="V91" s="17"/>
      <c r="W91" s="17"/>
    </row>
    <row r="92" spans="1:23" ht="12.75">
      <c r="A92" s="5">
        <v>1</v>
      </c>
      <c r="B92" s="32">
        <v>2</v>
      </c>
      <c r="C92" s="32"/>
      <c r="D92" s="32"/>
      <c r="E92" s="32"/>
      <c r="F92" s="32"/>
      <c r="G92" s="32"/>
      <c r="H92" s="32"/>
      <c r="I92" s="32"/>
      <c r="J92" s="32">
        <v>3</v>
      </c>
      <c r="K92" s="32"/>
      <c r="L92" s="32">
        <v>4</v>
      </c>
      <c r="M92" s="32"/>
      <c r="N92" s="32">
        <v>5</v>
      </c>
      <c r="O92" s="32"/>
      <c r="P92" s="32">
        <v>6</v>
      </c>
      <c r="Q92" s="32"/>
      <c r="R92" s="32">
        <v>7</v>
      </c>
      <c r="S92" s="32"/>
      <c r="T92" s="32"/>
      <c r="U92" s="32">
        <v>8</v>
      </c>
      <c r="V92" s="32"/>
      <c r="W92" s="32"/>
    </row>
    <row r="93" spans="1:23" ht="12.75">
      <c r="A93" s="2"/>
      <c r="B93" s="25" t="s">
        <v>122</v>
      </c>
      <c r="C93" s="25"/>
      <c r="D93" s="25"/>
      <c r="E93" s="25"/>
      <c r="F93" s="25"/>
      <c r="G93" s="25"/>
      <c r="H93" s="25"/>
      <c r="I93" s="25"/>
      <c r="J93" s="33"/>
      <c r="K93" s="33"/>
      <c r="L93" s="17"/>
      <c r="M93" s="17"/>
      <c r="N93" s="18"/>
      <c r="O93" s="18"/>
      <c r="P93" s="17"/>
      <c r="Q93" s="17"/>
      <c r="R93" s="18"/>
      <c r="S93" s="18"/>
      <c r="T93" s="18"/>
      <c r="U93" s="18"/>
      <c r="V93" s="18"/>
      <c r="W93" s="18"/>
    </row>
    <row r="94" spans="1:23" ht="12.75">
      <c r="A94" s="2">
        <v>1</v>
      </c>
      <c r="B94" s="24" t="s">
        <v>103</v>
      </c>
      <c r="C94" s="24"/>
      <c r="D94" s="24"/>
      <c r="E94" s="24"/>
      <c r="F94" s="24"/>
      <c r="G94" s="24"/>
      <c r="H94" s="24"/>
      <c r="I94" s="24"/>
      <c r="J94" s="16">
        <v>0.25</v>
      </c>
      <c r="K94" s="16"/>
      <c r="L94" s="17" t="s">
        <v>289</v>
      </c>
      <c r="M94" s="17"/>
      <c r="N94" s="18">
        <v>120.6</v>
      </c>
      <c r="O94" s="18"/>
      <c r="P94" s="17">
        <v>1</v>
      </c>
      <c r="Q94" s="17"/>
      <c r="R94" s="18">
        <f aca="true" t="shared" si="2" ref="R94:R140">J94*N94*P94</f>
        <v>30.15</v>
      </c>
      <c r="S94" s="18"/>
      <c r="T94" s="18"/>
      <c r="U94" s="18">
        <f aca="true" t="shared" si="3" ref="U94:U140">R94*$S$11</f>
        <v>30.15</v>
      </c>
      <c r="V94" s="18"/>
      <c r="W94" s="18"/>
    </row>
    <row r="95" spans="1:23" ht="12.75">
      <c r="A95" s="2">
        <v>2</v>
      </c>
      <c r="B95" s="24" t="s">
        <v>297</v>
      </c>
      <c r="C95" s="24"/>
      <c r="D95" s="24"/>
      <c r="E95" s="24"/>
      <c r="F95" s="24"/>
      <c r="G95" s="24"/>
      <c r="H95" s="24"/>
      <c r="I95" s="24"/>
      <c r="J95" s="16">
        <v>0.1</v>
      </c>
      <c r="K95" s="16"/>
      <c r="L95" s="17" t="s">
        <v>289</v>
      </c>
      <c r="M95" s="17"/>
      <c r="N95" s="18">
        <v>140</v>
      </c>
      <c r="O95" s="18"/>
      <c r="P95" s="17">
        <v>2</v>
      </c>
      <c r="Q95" s="17"/>
      <c r="R95" s="18">
        <f>J95*N95*P95</f>
        <v>28</v>
      </c>
      <c r="S95" s="18"/>
      <c r="T95" s="18"/>
      <c r="U95" s="18">
        <f t="shared" si="3"/>
        <v>28</v>
      </c>
      <c r="V95" s="18"/>
      <c r="W95" s="18"/>
    </row>
    <row r="96" spans="1:23" ht="27" customHeight="1">
      <c r="A96" s="2">
        <v>3</v>
      </c>
      <c r="B96" s="24" t="s">
        <v>298</v>
      </c>
      <c r="C96" s="24"/>
      <c r="D96" s="24"/>
      <c r="E96" s="24"/>
      <c r="F96" s="24"/>
      <c r="G96" s="24"/>
      <c r="H96" s="24"/>
      <c r="I96" s="24"/>
      <c r="J96" s="16">
        <v>0.04</v>
      </c>
      <c r="K96" s="16"/>
      <c r="L96" s="17" t="s">
        <v>289</v>
      </c>
      <c r="M96" s="17"/>
      <c r="N96" s="18">
        <v>45</v>
      </c>
      <c r="O96" s="18"/>
      <c r="P96" s="17">
        <v>1</v>
      </c>
      <c r="Q96" s="17"/>
      <c r="R96" s="18">
        <f t="shared" si="2"/>
        <v>1.8</v>
      </c>
      <c r="S96" s="18"/>
      <c r="T96" s="18"/>
      <c r="U96" s="18">
        <f t="shared" si="3"/>
        <v>1.8</v>
      </c>
      <c r="V96" s="18"/>
      <c r="W96" s="18"/>
    </row>
    <row r="97" spans="1:23" ht="12.75">
      <c r="A97" s="2">
        <v>4</v>
      </c>
      <c r="B97" s="24" t="s">
        <v>123</v>
      </c>
      <c r="C97" s="24"/>
      <c r="D97" s="24"/>
      <c r="E97" s="24"/>
      <c r="F97" s="24"/>
      <c r="G97" s="24"/>
      <c r="H97" s="24"/>
      <c r="I97" s="24"/>
      <c r="J97" s="16">
        <v>0.1</v>
      </c>
      <c r="K97" s="16"/>
      <c r="L97" s="17" t="s">
        <v>289</v>
      </c>
      <c r="M97" s="17"/>
      <c r="N97" s="18">
        <v>101.7</v>
      </c>
      <c r="O97" s="18"/>
      <c r="P97" s="17">
        <v>1</v>
      </c>
      <c r="Q97" s="17"/>
      <c r="R97" s="18">
        <f t="shared" si="2"/>
        <v>10.170000000000002</v>
      </c>
      <c r="S97" s="18"/>
      <c r="T97" s="18"/>
      <c r="U97" s="18">
        <f t="shared" si="3"/>
        <v>10.170000000000002</v>
      </c>
      <c r="V97" s="18"/>
      <c r="W97" s="18"/>
    </row>
    <row r="98" spans="1:23" ht="12.75">
      <c r="A98" s="2">
        <v>5</v>
      </c>
      <c r="B98" s="24" t="s">
        <v>11</v>
      </c>
      <c r="C98" s="24"/>
      <c r="D98" s="24"/>
      <c r="E98" s="24"/>
      <c r="F98" s="24"/>
      <c r="G98" s="24"/>
      <c r="H98" s="24"/>
      <c r="I98" s="24"/>
      <c r="J98" s="16">
        <v>0.1</v>
      </c>
      <c r="K98" s="16"/>
      <c r="L98" s="17" t="s">
        <v>289</v>
      </c>
      <c r="M98" s="17"/>
      <c r="N98" s="18">
        <v>135.4</v>
      </c>
      <c r="O98" s="18"/>
      <c r="P98" s="17">
        <v>2</v>
      </c>
      <c r="Q98" s="17"/>
      <c r="R98" s="18">
        <f t="shared" si="2"/>
        <v>27.080000000000002</v>
      </c>
      <c r="S98" s="18"/>
      <c r="T98" s="18"/>
      <c r="U98" s="18">
        <f t="shared" si="3"/>
        <v>27.080000000000002</v>
      </c>
      <c r="V98" s="18"/>
      <c r="W98" s="18"/>
    </row>
    <row r="99" spans="1:23" ht="12.75">
      <c r="A99" s="2">
        <v>6</v>
      </c>
      <c r="B99" s="24" t="s">
        <v>12</v>
      </c>
      <c r="C99" s="24"/>
      <c r="D99" s="24"/>
      <c r="E99" s="24"/>
      <c r="F99" s="24"/>
      <c r="G99" s="24"/>
      <c r="H99" s="24"/>
      <c r="I99" s="24"/>
      <c r="J99" s="16">
        <v>0.13</v>
      </c>
      <c r="K99" s="16"/>
      <c r="L99" s="17" t="s">
        <v>289</v>
      </c>
      <c r="M99" s="17"/>
      <c r="N99" s="18">
        <v>20</v>
      </c>
      <c r="O99" s="18"/>
      <c r="P99" s="17">
        <v>1</v>
      </c>
      <c r="Q99" s="17"/>
      <c r="R99" s="18">
        <f t="shared" si="2"/>
        <v>2.6</v>
      </c>
      <c r="S99" s="18"/>
      <c r="T99" s="18"/>
      <c r="U99" s="18">
        <f t="shared" si="3"/>
        <v>2.6</v>
      </c>
      <c r="V99" s="18"/>
      <c r="W99" s="18"/>
    </row>
    <row r="100" spans="1:23" ht="12.75">
      <c r="A100" s="2">
        <v>7</v>
      </c>
      <c r="B100" s="24" t="s">
        <v>13</v>
      </c>
      <c r="C100" s="24"/>
      <c r="D100" s="24"/>
      <c r="E100" s="24"/>
      <c r="F100" s="24"/>
      <c r="G100" s="24"/>
      <c r="H100" s="24"/>
      <c r="I100" s="24"/>
      <c r="J100" s="16">
        <v>0.03</v>
      </c>
      <c r="K100" s="16"/>
      <c r="L100" s="17" t="s">
        <v>289</v>
      </c>
      <c r="M100" s="17"/>
      <c r="N100" s="18">
        <v>364.41</v>
      </c>
      <c r="O100" s="18"/>
      <c r="P100" s="17">
        <v>1</v>
      </c>
      <c r="Q100" s="17"/>
      <c r="R100" s="18">
        <f t="shared" si="2"/>
        <v>10.9323</v>
      </c>
      <c r="S100" s="18"/>
      <c r="T100" s="18"/>
      <c r="U100" s="18">
        <f t="shared" si="3"/>
        <v>10.9323</v>
      </c>
      <c r="V100" s="18"/>
      <c r="W100" s="18"/>
    </row>
    <row r="101" spans="1:23" ht="12.75">
      <c r="A101" s="2">
        <v>8</v>
      </c>
      <c r="B101" s="24" t="s">
        <v>14</v>
      </c>
      <c r="C101" s="24"/>
      <c r="D101" s="24"/>
      <c r="E101" s="24"/>
      <c r="F101" s="24"/>
      <c r="G101" s="24"/>
      <c r="H101" s="24"/>
      <c r="I101" s="24"/>
      <c r="J101" s="16">
        <v>0.05</v>
      </c>
      <c r="K101" s="16"/>
      <c r="L101" s="17" t="s">
        <v>289</v>
      </c>
      <c r="M101" s="17"/>
      <c r="N101" s="18">
        <v>600</v>
      </c>
      <c r="O101" s="18"/>
      <c r="P101" s="17">
        <v>1</v>
      </c>
      <c r="Q101" s="17"/>
      <c r="R101" s="18">
        <f t="shared" si="2"/>
        <v>30</v>
      </c>
      <c r="S101" s="18"/>
      <c r="T101" s="18"/>
      <c r="U101" s="18">
        <f t="shared" si="3"/>
        <v>30</v>
      </c>
      <c r="V101" s="18"/>
      <c r="W101" s="18"/>
    </row>
    <row r="102" spans="1:23" ht="12.75">
      <c r="A102" s="2">
        <v>9</v>
      </c>
      <c r="B102" s="24" t="s">
        <v>124</v>
      </c>
      <c r="C102" s="24"/>
      <c r="D102" s="24"/>
      <c r="E102" s="24"/>
      <c r="F102" s="24"/>
      <c r="G102" s="24"/>
      <c r="H102" s="24"/>
      <c r="I102" s="24"/>
      <c r="J102" s="16">
        <v>0.05</v>
      </c>
      <c r="K102" s="16"/>
      <c r="L102" s="17" t="s">
        <v>289</v>
      </c>
      <c r="M102" s="17"/>
      <c r="N102" s="18">
        <v>310</v>
      </c>
      <c r="O102" s="18"/>
      <c r="P102" s="17">
        <v>1</v>
      </c>
      <c r="Q102" s="17"/>
      <c r="R102" s="18">
        <f t="shared" si="2"/>
        <v>15.5</v>
      </c>
      <c r="S102" s="18"/>
      <c r="T102" s="18"/>
      <c r="U102" s="18">
        <f t="shared" si="3"/>
        <v>15.5</v>
      </c>
      <c r="V102" s="18"/>
      <c r="W102" s="18"/>
    </row>
    <row r="103" spans="1:23" ht="12.75">
      <c r="A103" s="2">
        <v>10</v>
      </c>
      <c r="B103" s="24" t="s">
        <v>125</v>
      </c>
      <c r="C103" s="24"/>
      <c r="D103" s="24"/>
      <c r="E103" s="24"/>
      <c r="F103" s="24"/>
      <c r="G103" s="24"/>
      <c r="H103" s="24"/>
      <c r="I103" s="24"/>
      <c r="J103" s="16">
        <v>0.1</v>
      </c>
      <c r="K103" s="16"/>
      <c r="L103" s="17" t="s">
        <v>289</v>
      </c>
      <c r="M103" s="17"/>
      <c r="N103" s="18">
        <v>172.72</v>
      </c>
      <c r="O103" s="18"/>
      <c r="P103" s="17">
        <v>1</v>
      </c>
      <c r="Q103" s="17"/>
      <c r="R103" s="18">
        <f t="shared" si="2"/>
        <v>17.272000000000002</v>
      </c>
      <c r="S103" s="18"/>
      <c r="T103" s="18"/>
      <c r="U103" s="18">
        <f t="shared" si="3"/>
        <v>17.272000000000002</v>
      </c>
      <c r="V103" s="18"/>
      <c r="W103" s="18"/>
    </row>
    <row r="104" spans="1:23" ht="12.75">
      <c r="A104" s="2">
        <v>11</v>
      </c>
      <c r="B104" s="24" t="s">
        <v>126</v>
      </c>
      <c r="C104" s="24"/>
      <c r="D104" s="24"/>
      <c r="E104" s="24"/>
      <c r="F104" s="24"/>
      <c r="G104" s="24"/>
      <c r="H104" s="24"/>
      <c r="I104" s="24"/>
      <c r="J104" s="16">
        <v>0.05</v>
      </c>
      <c r="K104" s="16"/>
      <c r="L104" s="17" t="s">
        <v>289</v>
      </c>
      <c r="M104" s="17"/>
      <c r="N104" s="18">
        <v>45</v>
      </c>
      <c r="O104" s="18"/>
      <c r="P104" s="17">
        <v>1</v>
      </c>
      <c r="Q104" s="17"/>
      <c r="R104" s="18">
        <f t="shared" si="2"/>
        <v>2.25</v>
      </c>
      <c r="S104" s="18"/>
      <c r="T104" s="18"/>
      <c r="U104" s="18">
        <f t="shared" si="3"/>
        <v>2.25</v>
      </c>
      <c r="V104" s="18"/>
      <c r="W104" s="18"/>
    </row>
    <row r="105" spans="1:23" ht="12.75">
      <c r="A105" s="2">
        <v>12</v>
      </c>
      <c r="B105" s="24" t="s">
        <v>127</v>
      </c>
      <c r="C105" s="24"/>
      <c r="D105" s="24"/>
      <c r="E105" s="24"/>
      <c r="F105" s="24"/>
      <c r="G105" s="24"/>
      <c r="H105" s="24"/>
      <c r="I105" s="24"/>
      <c r="J105" s="16">
        <v>0.08</v>
      </c>
      <c r="K105" s="16"/>
      <c r="L105" s="17" t="s">
        <v>289</v>
      </c>
      <c r="M105" s="17"/>
      <c r="N105" s="18">
        <v>80</v>
      </c>
      <c r="O105" s="18"/>
      <c r="P105" s="17">
        <v>1</v>
      </c>
      <c r="Q105" s="17"/>
      <c r="R105" s="18">
        <f t="shared" si="2"/>
        <v>6.4</v>
      </c>
      <c r="S105" s="18"/>
      <c r="T105" s="18"/>
      <c r="U105" s="18">
        <f t="shared" si="3"/>
        <v>6.4</v>
      </c>
      <c r="V105" s="18"/>
      <c r="W105" s="18"/>
    </row>
    <row r="106" spans="1:23" ht="12.75">
      <c r="A106" s="2">
        <v>13</v>
      </c>
      <c r="B106" s="24" t="s">
        <v>300</v>
      </c>
      <c r="C106" s="24"/>
      <c r="D106" s="24"/>
      <c r="E106" s="24"/>
      <c r="F106" s="24"/>
      <c r="G106" s="24"/>
      <c r="H106" s="24"/>
      <c r="I106" s="24"/>
      <c r="J106" s="16">
        <v>0.1</v>
      </c>
      <c r="K106" s="16"/>
      <c r="L106" s="17" t="s">
        <v>289</v>
      </c>
      <c r="M106" s="17"/>
      <c r="N106" s="18">
        <v>52</v>
      </c>
      <c r="O106" s="18"/>
      <c r="P106" s="17">
        <v>1</v>
      </c>
      <c r="Q106" s="17"/>
      <c r="R106" s="18">
        <f t="shared" si="2"/>
        <v>5.2</v>
      </c>
      <c r="S106" s="18"/>
      <c r="T106" s="18"/>
      <c r="U106" s="18">
        <f t="shared" si="3"/>
        <v>5.2</v>
      </c>
      <c r="V106" s="18"/>
      <c r="W106" s="18"/>
    </row>
    <row r="107" spans="1:23" ht="12.75">
      <c r="A107" s="2">
        <v>14</v>
      </c>
      <c r="B107" s="24" t="s">
        <v>301</v>
      </c>
      <c r="C107" s="24"/>
      <c r="D107" s="24"/>
      <c r="E107" s="24"/>
      <c r="F107" s="24"/>
      <c r="G107" s="24"/>
      <c r="H107" s="24"/>
      <c r="I107" s="24"/>
      <c r="J107" s="16">
        <v>0.05</v>
      </c>
      <c r="K107" s="16"/>
      <c r="L107" s="17" t="s">
        <v>289</v>
      </c>
      <c r="M107" s="17"/>
      <c r="N107" s="18">
        <v>600</v>
      </c>
      <c r="O107" s="18"/>
      <c r="P107" s="17">
        <v>1</v>
      </c>
      <c r="Q107" s="17"/>
      <c r="R107" s="18">
        <f t="shared" si="2"/>
        <v>30</v>
      </c>
      <c r="S107" s="18"/>
      <c r="T107" s="18"/>
      <c r="U107" s="18">
        <f t="shared" si="3"/>
        <v>30</v>
      </c>
      <c r="V107" s="18"/>
      <c r="W107" s="18"/>
    </row>
    <row r="108" spans="1:23" ht="12.75">
      <c r="A108" s="2">
        <v>15</v>
      </c>
      <c r="B108" s="24" t="s">
        <v>128</v>
      </c>
      <c r="C108" s="24"/>
      <c r="D108" s="24"/>
      <c r="E108" s="24"/>
      <c r="F108" s="24"/>
      <c r="G108" s="24"/>
      <c r="H108" s="24"/>
      <c r="I108" s="24"/>
      <c r="J108" s="16">
        <v>0.06</v>
      </c>
      <c r="K108" s="16"/>
      <c r="L108" s="17" t="s">
        <v>289</v>
      </c>
      <c r="M108" s="17"/>
      <c r="N108" s="18">
        <v>150</v>
      </c>
      <c r="O108" s="18"/>
      <c r="P108" s="17">
        <v>1</v>
      </c>
      <c r="Q108" s="17"/>
      <c r="R108" s="18">
        <f t="shared" si="2"/>
        <v>9</v>
      </c>
      <c r="S108" s="18"/>
      <c r="T108" s="18"/>
      <c r="U108" s="18">
        <f t="shared" si="3"/>
        <v>9</v>
      </c>
      <c r="V108" s="18"/>
      <c r="W108" s="18"/>
    </row>
    <row r="109" spans="1:23" ht="12.75">
      <c r="A109" s="2">
        <v>16</v>
      </c>
      <c r="B109" s="24" t="s">
        <v>129</v>
      </c>
      <c r="C109" s="24"/>
      <c r="D109" s="24"/>
      <c r="E109" s="24"/>
      <c r="F109" s="24"/>
      <c r="G109" s="24"/>
      <c r="H109" s="24"/>
      <c r="I109" s="24"/>
      <c r="J109" s="16">
        <v>0.25</v>
      </c>
      <c r="K109" s="16"/>
      <c r="L109" s="17" t="s">
        <v>289</v>
      </c>
      <c r="M109" s="17"/>
      <c r="N109" s="18">
        <v>58.1</v>
      </c>
      <c r="O109" s="18"/>
      <c r="P109" s="17">
        <v>1</v>
      </c>
      <c r="Q109" s="17"/>
      <c r="R109" s="18">
        <f t="shared" si="2"/>
        <v>14.525</v>
      </c>
      <c r="S109" s="18"/>
      <c r="T109" s="18"/>
      <c r="U109" s="18">
        <f t="shared" si="3"/>
        <v>14.525</v>
      </c>
      <c r="V109" s="18"/>
      <c r="W109" s="18"/>
    </row>
    <row r="110" spans="1:23" ht="12.75">
      <c r="A110" s="2">
        <v>17</v>
      </c>
      <c r="B110" s="24" t="s">
        <v>130</v>
      </c>
      <c r="C110" s="24"/>
      <c r="D110" s="24"/>
      <c r="E110" s="24"/>
      <c r="F110" s="24"/>
      <c r="G110" s="24"/>
      <c r="H110" s="24"/>
      <c r="I110" s="24"/>
      <c r="J110" s="16">
        <v>0.2</v>
      </c>
      <c r="K110" s="16"/>
      <c r="L110" s="17" t="s">
        <v>289</v>
      </c>
      <c r="M110" s="17"/>
      <c r="N110" s="18">
        <v>413.7</v>
      </c>
      <c r="O110" s="18"/>
      <c r="P110" s="17">
        <v>1</v>
      </c>
      <c r="Q110" s="17"/>
      <c r="R110" s="18">
        <f t="shared" si="2"/>
        <v>82.74000000000001</v>
      </c>
      <c r="S110" s="18"/>
      <c r="T110" s="18"/>
      <c r="U110" s="18">
        <f t="shared" si="3"/>
        <v>82.74000000000001</v>
      </c>
      <c r="V110" s="18"/>
      <c r="W110" s="18"/>
    </row>
    <row r="111" spans="1:23" ht="12.75">
      <c r="A111" s="2">
        <v>18</v>
      </c>
      <c r="B111" s="24" t="s">
        <v>131</v>
      </c>
      <c r="C111" s="24"/>
      <c r="D111" s="24"/>
      <c r="E111" s="24"/>
      <c r="F111" s="24"/>
      <c r="G111" s="24"/>
      <c r="H111" s="24"/>
      <c r="I111" s="24"/>
      <c r="J111" s="16">
        <v>0.15</v>
      </c>
      <c r="K111" s="16"/>
      <c r="L111" s="17" t="s">
        <v>289</v>
      </c>
      <c r="M111" s="17"/>
      <c r="N111" s="18">
        <v>1030</v>
      </c>
      <c r="O111" s="18"/>
      <c r="P111" s="17">
        <v>1</v>
      </c>
      <c r="Q111" s="17"/>
      <c r="R111" s="18">
        <f t="shared" si="2"/>
        <v>154.5</v>
      </c>
      <c r="S111" s="18"/>
      <c r="T111" s="18"/>
      <c r="U111" s="18">
        <f t="shared" si="3"/>
        <v>154.5</v>
      </c>
      <c r="V111" s="18"/>
      <c r="W111" s="18"/>
    </row>
    <row r="112" spans="1:23" ht="12.75">
      <c r="A112" s="2">
        <v>19</v>
      </c>
      <c r="B112" s="24" t="s">
        <v>132</v>
      </c>
      <c r="C112" s="24"/>
      <c r="D112" s="24"/>
      <c r="E112" s="24"/>
      <c r="F112" s="24"/>
      <c r="G112" s="24"/>
      <c r="H112" s="24"/>
      <c r="I112" s="24"/>
      <c r="J112" s="16">
        <v>0.1</v>
      </c>
      <c r="K112" s="16"/>
      <c r="L112" s="17" t="s">
        <v>289</v>
      </c>
      <c r="M112" s="17"/>
      <c r="N112" s="18">
        <v>31</v>
      </c>
      <c r="O112" s="18"/>
      <c r="P112" s="17">
        <v>1</v>
      </c>
      <c r="Q112" s="17"/>
      <c r="R112" s="18">
        <f t="shared" si="2"/>
        <v>3.1</v>
      </c>
      <c r="S112" s="18"/>
      <c r="T112" s="18"/>
      <c r="U112" s="18">
        <f t="shared" si="3"/>
        <v>3.1</v>
      </c>
      <c r="V112" s="18"/>
      <c r="W112" s="18"/>
    </row>
    <row r="113" spans="1:23" ht="12.75">
      <c r="A113" s="2">
        <v>20</v>
      </c>
      <c r="B113" s="24" t="s">
        <v>296</v>
      </c>
      <c r="C113" s="24"/>
      <c r="D113" s="24"/>
      <c r="E113" s="24"/>
      <c r="F113" s="24"/>
      <c r="G113" s="24"/>
      <c r="H113" s="24"/>
      <c r="I113" s="24"/>
      <c r="J113" s="16">
        <v>0.15</v>
      </c>
      <c r="K113" s="16"/>
      <c r="L113" s="17" t="s">
        <v>289</v>
      </c>
      <c r="M113" s="17"/>
      <c r="N113" s="18">
        <v>18</v>
      </c>
      <c r="O113" s="18"/>
      <c r="P113" s="17">
        <v>2</v>
      </c>
      <c r="Q113" s="17"/>
      <c r="R113" s="18">
        <f t="shared" si="2"/>
        <v>5.3999999999999995</v>
      </c>
      <c r="S113" s="18"/>
      <c r="T113" s="18"/>
      <c r="U113" s="18">
        <f t="shared" si="3"/>
        <v>5.3999999999999995</v>
      </c>
      <c r="V113" s="18"/>
      <c r="W113" s="18"/>
    </row>
    <row r="114" spans="1:23" ht="12.75">
      <c r="A114" s="2">
        <v>21</v>
      </c>
      <c r="B114" s="24" t="s">
        <v>133</v>
      </c>
      <c r="C114" s="24"/>
      <c r="D114" s="24"/>
      <c r="E114" s="24"/>
      <c r="F114" s="24"/>
      <c r="G114" s="24"/>
      <c r="H114" s="24"/>
      <c r="I114" s="24"/>
      <c r="J114" s="16">
        <v>0.07</v>
      </c>
      <c r="K114" s="16"/>
      <c r="L114" s="17" t="s">
        <v>289</v>
      </c>
      <c r="M114" s="17"/>
      <c r="N114" s="18">
        <v>310</v>
      </c>
      <c r="O114" s="18"/>
      <c r="P114" s="17">
        <v>1</v>
      </c>
      <c r="Q114" s="17"/>
      <c r="R114" s="18">
        <f t="shared" si="2"/>
        <v>21.700000000000003</v>
      </c>
      <c r="S114" s="18"/>
      <c r="T114" s="18"/>
      <c r="U114" s="18">
        <f t="shared" si="3"/>
        <v>21.700000000000003</v>
      </c>
      <c r="V114" s="18"/>
      <c r="W114" s="18"/>
    </row>
    <row r="115" spans="1:23" ht="12.75">
      <c r="A115" s="2">
        <v>22</v>
      </c>
      <c r="B115" s="24" t="s">
        <v>134</v>
      </c>
      <c r="C115" s="24"/>
      <c r="D115" s="24"/>
      <c r="E115" s="24"/>
      <c r="F115" s="24"/>
      <c r="G115" s="24"/>
      <c r="H115" s="24"/>
      <c r="I115" s="24"/>
      <c r="J115" s="16">
        <v>0.35</v>
      </c>
      <c r="K115" s="16"/>
      <c r="L115" s="17" t="s">
        <v>289</v>
      </c>
      <c r="M115" s="17"/>
      <c r="N115" s="18">
        <v>21</v>
      </c>
      <c r="O115" s="18"/>
      <c r="P115" s="17">
        <v>1</v>
      </c>
      <c r="Q115" s="17"/>
      <c r="R115" s="18">
        <f t="shared" si="2"/>
        <v>7.35</v>
      </c>
      <c r="S115" s="18"/>
      <c r="T115" s="18"/>
      <c r="U115" s="18">
        <f t="shared" si="3"/>
        <v>7.35</v>
      </c>
      <c r="V115" s="18"/>
      <c r="W115" s="18"/>
    </row>
    <row r="116" spans="1:23" ht="12.75">
      <c r="A116" s="2">
        <v>23</v>
      </c>
      <c r="B116" s="24" t="s">
        <v>135</v>
      </c>
      <c r="C116" s="24"/>
      <c r="D116" s="24"/>
      <c r="E116" s="24"/>
      <c r="F116" s="24"/>
      <c r="G116" s="24"/>
      <c r="H116" s="24"/>
      <c r="I116" s="24"/>
      <c r="J116" s="16">
        <v>0.18</v>
      </c>
      <c r="K116" s="16"/>
      <c r="L116" s="17" t="s">
        <v>289</v>
      </c>
      <c r="M116" s="17"/>
      <c r="N116" s="18">
        <v>180</v>
      </c>
      <c r="O116" s="18"/>
      <c r="P116" s="17">
        <v>1</v>
      </c>
      <c r="Q116" s="17"/>
      <c r="R116" s="18">
        <f t="shared" si="2"/>
        <v>32.4</v>
      </c>
      <c r="S116" s="18"/>
      <c r="T116" s="18"/>
      <c r="U116" s="18">
        <f t="shared" si="3"/>
        <v>32.4</v>
      </c>
      <c r="V116" s="18"/>
      <c r="W116" s="18"/>
    </row>
    <row r="117" spans="1:23" ht="12.75">
      <c r="A117" s="2">
        <v>24</v>
      </c>
      <c r="B117" s="24" t="s">
        <v>136</v>
      </c>
      <c r="C117" s="24"/>
      <c r="D117" s="24"/>
      <c r="E117" s="24"/>
      <c r="F117" s="24"/>
      <c r="G117" s="24"/>
      <c r="H117" s="24"/>
      <c r="I117" s="24"/>
      <c r="J117" s="16">
        <v>0.07</v>
      </c>
      <c r="K117" s="16"/>
      <c r="L117" s="17" t="s">
        <v>289</v>
      </c>
      <c r="M117" s="17"/>
      <c r="N117" s="18">
        <v>38</v>
      </c>
      <c r="O117" s="18"/>
      <c r="P117" s="17">
        <v>1</v>
      </c>
      <c r="Q117" s="17"/>
      <c r="R117" s="18">
        <f t="shared" si="2"/>
        <v>2.66</v>
      </c>
      <c r="S117" s="18"/>
      <c r="T117" s="18"/>
      <c r="U117" s="18">
        <f t="shared" si="3"/>
        <v>2.66</v>
      </c>
      <c r="V117" s="18"/>
      <c r="W117" s="18"/>
    </row>
    <row r="118" spans="1:23" ht="26.25" customHeight="1">
      <c r="A118" s="2">
        <v>25</v>
      </c>
      <c r="B118" s="24" t="s">
        <v>137</v>
      </c>
      <c r="C118" s="24"/>
      <c r="D118" s="24"/>
      <c r="E118" s="24"/>
      <c r="F118" s="24"/>
      <c r="G118" s="24"/>
      <c r="H118" s="24"/>
      <c r="I118" s="24"/>
      <c r="J118" s="16">
        <v>0.06</v>
      </c>
      <c r="K118" s="16"/>
      <c r="L118" s="17" t="s">
        <v>289</v>
      </c>
      <c r="M118" s="17"/>
      <c r="N118" s="18">
        <v>15</v>
      </c>
      <c r="O118" s="18"/>
      <c r="P118" s="17">
        <v>1</v>
      </c>
      <c r="Q118" s="17"/>
      <c r="R118" s="18">
        <f t="shared" si="2"/>
        <v>0.8999999999999999</v>
      </c>
      <c r="S118" s="18"/>
      <c r="T118" s="18"/>
      <c r="U118" s="18">
        <f t="shared" si="3"/>
        <v>0.8999999999999999</v>
      </c>
      <c r="V118" s="18"/>
      <c r="W118" s="18"/>
    </row>
    <row r="119" spans="1:23" ht="12.75">
      <c r="A119" s="2">
        <v>26</v>
      </c>
      <c r="B119" s="24" t="s">
        <v>138</v>
      </c>
      <c r="C119" s="24"/>
      <c r="D119" s="24"/>
      <c r="E119" s="24"/>
      <c r="F119" s="24"/>
      <c r="G119" s="24"/>
      <c r="H119" s="24"/>
      <c r="I119" s="24"/>
      <c r="J119" s="16">
        <v>0.15</v>
      </c>
      <c r="K119" s="16"/>
      <c r="L119" s="17" t="s">
        <v>289</v>
      </c>
      <c r="M119" s="17"/>
      <c r="N119" s="18">
        <v>50.85</v>
      </c>
      <c r="O119" s="18"/>
      <c r="P119" s="17">
        <v>1</v>
      </c>
      <c r="Q119" s="17"/>
      <c r="R119" s="18">
        <f t="shared" si="2"/>
        <v>7.6274999999999995</v>
      </c>
      <c r="S119" s="18"/>
      <c r="T119" s="18"/>
      <c r="U119" s="18">
        <f t="shared" si="3"/>
        <v>7.6274999999999995</v>
      </c>
      <c r="V119" s="18"/>
      <c r="W119" s="18"/>
    </row>
    <row r="120" spans="1:23" ht="25.5" customHeight="1">
      <c r="A120" s="2">
        <v>27</v>
      </c>
      <c r="B120" s="24" t="s">
        <v>139</v>
      </c>
      <c r="C120" s="24"/>
      <c r="D120" s="24"/>
      <c r="E120" s="24"/>
      <c r="F120" s="24"/>
      <c r="G120" s="24"/>
      <c r="H120" s="24"/>
      <c r="I120" s="24"/>
      <c r="J120" s="16">
        <v>0.15</v>
      </c>
      <c r="K120" s="16"/>
      <c r="L120" s="17" t="s">
        <v>293</v>
      </c>
      <c r="M120" s="17"/>
      <c r="N120" s="18">
        <v>560</v>
      </c>
      <c r="O120" s="18"/>
      <c r="P120" s="17">
        <v>1</v>
      </c>
      <c r="Q120" s="17"/>
      <c r="R120" s="18">
        <f t="shared" si="2"/>
        <v>84</v>
      </c>
      <c r="S120" s="18"/>
      <c r="T120" s="18"/>
      <c r="U120" s="18">
        <f t="shared" si="3"/>
        <v>84</v>
      </c>
      <c r="V120" s="18"/>
      <c r="W120" s="18"/>
    </row>
    <row r="121" spans="1:23" ht="12.75">
      <c r="A121" s="2">
        <v>28</v>
      </c>
      <c r="B121" s="24" t="s">
        <v>140</v>
      </c>
      <c r="C121" s="24"/>
      <c r="D121" s="24"/>
      <c r="E121" s="24"/>
      <c r="F121" s="24"/>
      <c r="G121" s="24"/>
      <c r="H121" s="24"/>
      <c r="I121" s="24"/>
      <c r="J121" s="16">
        <v>0.05</v>
      </c>
      <c r="K121" s="16"/>
      <c r="L121" s="17" t="s">
        <v>293</v>
      </c>
      <c r="M121" s="17"/>
      <c r="N121" s="18">
        <v>48</v>
      </c>
      <c r="O121" s="18"/>
      <c r="P121" s="17">
        <v>1</v>
      </c>
      <c r="Q121" s="17"/>
      <c r="R121" s="18">
        <f t="shared" si="2"/>
        <v>2.4000000000000004</v>
      </c>
      <c r="S121" s="18"/>
      <c r="T121" s="18"/>
      <c r="U121" s="18">
        <f t="shared" si="3"/>
        <v>2.4000000000000004</v>
      </c>
      <c r="V121" s="18"/>
      <c r="W121" s="18"/>
    </row>
    <row r="122" spans="1:23" ht="12.75">
      <c r="A122" s="2">
        <v>29</v>
      </c>
      <c r="B122" s="24" t="s">
        <v>141</v>
      </c>
      <c r="C122" s="24"/>
      <c r="D122" s="24"/>
      <c r="E122" s="24"/>
      <c r="F122" s="24"/>
      <c r="G122" s="24"/>
      <c r="H122" s="24"/>
      <c r="I122" s="24"/>
      <c r="J122" s="16">
        <v>0.05</v>
      </c>
      <c r="K122" s="16"/>
      <c r="L122" s="17" t="s">
        <v>293</v>
      </c>
      <c r="M122" s="17"/>
      <c r="N122" s="18">
        <v>420</v>
      </c>
      <c r="O122" s="18"/>
      <c r="P122" s="17">
        <v>1</v>
      </c>
      <c r="Q122" s="17"/>
      <c r="R122" s="18">
        <f t="shared" si="2"/>
        <v>21</v>
      </c>
      <c r="S122" s="18"/>
      <c r="T122" s="18"/>
      <c r="U122" s="18">
        <f t="shared" si="3"/>
        <v>21</v>
      </c>
      <c r="V122" s="18"/>
      <c r="W122" s="18"/>
    </row>
    <row r="123" spans="1:23" ht="12.75">
      <c r="A123" s="2">
        <v>30</v>
      </c>
      <c r="B123" s="24" t="s">
        <v>142</v>
      </c>
      <c r="C123" s="24"/>
      <c r="D123" s="24"/>
      <c r="E123" s="24"/>
      <c r="F123" s="24"/>
      <c r="G123" s="24"/>
      <c r="H123" s="24"/>
      <c r="I123" s="24"/>
      <c r="J123" s="16">
        <v>1</v>
      </c>
      <c r="K123" s="16"/>
      <c r="L123" s="17" t="s">
        <v>293</v>
      </c>
      <c r="M123" s="17"/>
      <c r="N123" s="18">
        <v>180</v>
      </c>
      <c r="O123" s="18"/>
      <c r="P123" s="17">
        <v>1</v>
      </c>
      <c r="Q123" s="17"/>
      <c r="R123" s="18">
        <f t="shared" si="2"/>
        <v>180</v>
      </c>
      <c r="S123" s="18"/>
      <c r="T123" s="18"/>
      <c r="U123" s="18">
        <f t="shared" si="3"/>
        <v>180</v>
      </c>
      <c r="V123" s="18"/>
      <c r="W123" s="18"/>
    </row>
    <row r="124" spans="1:23" ht="12.75">
      <c r="A124" s="2">
        <v>31</v>
      </c>
      <c r="B124" s="24" t="s">
        <v>143</v>
      </c>
      <c r="C124" s="24"/>
      <c r="D124" s="24"/>
      <c r="E124" s="24"/>
      <c r="F124" s="24"/>
      <c r="G124" s="24"/>
      <c r="H124" s="24"/>
      <c r="I124" s="24"/>
      <c r="J124" s="16">
        <v>2.5</v>
      </c>
      <c r="K124" s="16"/>
      <c r="L124" s="17" t="s">
        <v>289</v>
      </c>
      <c r="M124" s="17"/>
      <c r="N124" s="18">
        <v>12</v>
      </c>
      <c r="O124" s="18"/>
      <c r="P124" s="17">
        <v>1</v>
      </c>
      <c r="Q124" s="17"/>
      <c r="R124" s="18">
        <f t="shared" si="2"/>
        <v>30</v>
      </c>
      <c r="S124" s="18"/>
      <c r="T124" s="18"/>
      <c r="U124" s="18">
        <f t="shared" si="3"/>
        <v>30</v>
      </c>
      <c r="V124" s="18"/>
      <c r="W124" s="18"/>
    </row>
    <row r="125" spans="1:23" ht="12.75">
      <c r="A125" s="2">
        <v>32</v>
      </c>
      <c r="B125" s="24" t="s">
        <v>144</v>
      </c>
      <c r="C125" s="24"/>
      <c r="D125" s="24"/>
      <c r="E125" s="24"/>
      <c r="F125" s="24"/>
      <c r="G125" s="24"/>
      <c r="H125" s="24"/>
      <c r="I125" s="24"/>
      <c r="J125" s="16">
        <v>2</v>
      </c>
      <c r="K125" s="16"/>
      <c r="L125" s="17" t="s">
        <v>289</v>
      </c>
      <c r="M125" s="17"/>
      <c r="N125" s="18">
        <v>28</v>
      </c>
      <c r="O125" s="18"/>
      <c r="P125" s="17">
        <v>1</v>
      </c>
      <c r="Q125" s="17"/>
      <c r="R125" s="18">
        <f t="shared" si="2"/>
        <v>56</v>
      </c>
      <c r="S125" s="18"/>
      <c r="T125" s="18"/>
      <c r="U125" s="18">
        <f t="shared" si="3"/>
        <v>56</v>
      </c>
      <c r="V125" s="18"/>
      <c r="W125" s="18"/>
    </row>
    <row r="126" spans="1:23" ht="12.75">
      <c r="A126" s="2">
        <v>33</v>
      </c>
      <c r="B126" s="24" t="s">
        <v>145</v>
      </c>
      <c r="C126" s="24"/>
      <c r="D126" s="24"/>
      <c r="E126" s="24"/>
      <c r="F126" s="24"/>
      <c r="G126" s="24"/>
      <c r="H126" s="24"/>
      <c r="I126" s="24"/>
      <c r="J126" s="16">
        <v>0.05</v>
      </c>
      <c r="K126" s="16"/>
      <c r="L126" s="17" t="s">
        <v>289</v>
      </c>
      <c r="M126" s="17"/>
      <c r="N126" s="18">
        <v>350</v>
      </c>
      <c r="O126" s="18"/>
      <c r="P126" s="17">
        <v>1</v>
      </c>
      <c r="Q126" s="17"/>
      <c r="R126" s="18">
        <f t="shared" si="2"/>
        <v>17.5</v>
      </c>
      <c r="S126" s="18"/>
      <c r="T126" s="18"/>
      <c r="U126" s="18">
        <f t="shared" si="3"/>
        <v>17.5</v>
      </c>
      <c r="V126" s="18"/>
      <c r="W126" s="18"/>
    </row>
    <row r="127" spans="1:23" ht="12.75">
      <c r="A127" s="2">
        <v>34</v>
      </c>
      <c r="B127" s="24" t="s">
        <v>146</v>
      </c>
      <c r="C127" s="24"/>
      <c r="D127" s="24"/>
      <c r="E127" s="24"/>
      <c r="F127" s="24"/>
      <c r="G127" s="24"/>
      <c r="H127" s="24"/>
      <c r="I127" s="24"/>
      <c r="J127" s="16">
        <v>0.04</v>
      </c>
      <c r="K127" s="16"/>
      <c r="L127" s="17" t="s">
        <v>289</v>
      </c>
      <c r="M127" s="17"/>
      <c r="N127" s="18">
        <v>180</v>
      </c>
      <c r="O127" s="18"/>
      <c r="P127" s="17">
        <v>1</v>
      </c>
      <c r="Q127" s="17"/>
      <c r="R127" s="18">
        <f t="shared" si="2"/>
        <v>7.2</v>
      </c>
      <c r="S127" s="18"/>
      <c r="T127" s="18"/>
      <c r="U127" s="18">
        <f t="shared" si="3"/>
        <v>7.2</v>
      </c>
      <c r="V127" s="18"/>
      <c r="W127" s="18"/>
    </row>
    <row r="128" spans="1:23" ht="12.75">
      <c r="A128" s="2">
        <v>35</v>
      </c>
      <c r="B128" s="24" t="s">
        <v>147</v>
      </c>
      <c r="C128" s="24"/>
      <c r="D128" s="24"/>
      <c r="E128" s="24"/>
      <c r="F128" s="24"/>
      <c r="G128" s="24"/>
      <c r="H128" s="24"/>
      <c r="I128" s="24"/>
      <c r="J128" s="16">
        <v>0.03</v>
      </c>
      <c r="K128" s="16"/>
      <c r="L128" s="17" t="s">
        <v>289</v>
      </c>
      <c r="M128" s="17"/>
      <c r="N128" s="18">
        <v>110</v>
      </c>
      <c r="O128" s="18"/>
      <c r="P128" s="17">
        <v>1</v>
      </c>
      <c r="Q128" s="17"/>
      <c r="R128" s="18">
        <f t="shared" si="2"/>
        <v>3.3</v>
      </c>
      <c r="S128" s="18"/>
      <c r="T128" s="18"/>
      <c r="U128" s="18">
        <f t="shared" si="3"/>
        <v>3.3</v>
      </c>
      <c r="V128" s="18"/>
      <c r="W128" s="18"/>
    </row>
    <row r="129" spans="1:23" ht="12.75">
      <c r="A129" s="2">
        <v>36</v>
      </c>
      <c r="B129" s="24" t="s">
        <v>148</v>
      </c>
      <c r="C129" s="24"/>
      <c r="D129" s="24"/>
      <c r="E129" s="24"/>
      <c r="F129" s="24"/>
      <c r="G129" s="24"/>
      <c r="H129" s="24"/>
      <c r="I129" s="24"/>
      <c r="J129" s="16">
        <v>0.15</v>
      </c>
      <c r="K129" s="16"/>
      <c r="L129" s="17" t="s">
        <v>289</v>
      </c>
      <c r="M129" s="17"/>
      <c r="N129" s="18">
        <v>192.6</v>
      </c>
      <c r="O129" s="18"/>
      <c r="P129" s="17">
        <v>1</v>
      </c>
      <c r="Q129" s="17"/>
      <c r="R129" s="18">
        <f t="shared" si="2"/>
        <v>28.889999999999997</v>
      </c>
      <c r="S129" s="18"/>
      <c r="T129" s="18"/>
      <c r="U129" s="18">
        <f t="shared" si="3"/>
        <v>28.889999999999997</v>
      </c>
      <c r="V129" s="18"/>
      <c r="W129" s="18"/>
    </row>
    <row r="130" spans="1:23" ht="12.75">
      <c r="A130" s="2">
        <v>37</v>
      </c>
      <c r="B130" s="24" t="s">
        <v>149</v>
      </c>
      <c r="C130" s="24"/>
      <c r="D130" s="24"/>
      <c r="E130" s="24"/>
      <c r="F130" s="24"/>
      <c r="G130" s="24"/>
      <c r="H130" s="24"/>
      <c r="I130" s="24"/>
      <c r="J130" s="16">
        <v>0.09</v>
      </c>
      <c r="K130" s="16"/>
      <c r="L130" s="17" t="s">
        <v>289</v>
      </c>
      <c r="M130" s="17"/>
      <c r="N130" s="18">
        <v>27</v>
      </c>
      <c r="O130" s="18"/>
      <c r="P130" s="17">
        <v>1</v>
      </c>
      <c r="Q130" s="17"/>
      <c r="R130" s="18">
        <f t="shared" si="2"/>
        <v>2.4299999999999997</v>
      </c>
      <c r="S130" s="18"/>
      <c r="T130" s="18"/>
      <c r="U130" s="18">
        <f t="shared" si="3"/>
        <v>2.4299999999999997</v>
      </c>
      <c r="V130" s="18"/>
      <c r="W130" s="18"/>
    </row>
    <row r="131" spans="1:23" ht="28.5" customHeight="1">
      <c r="A131" s="2">
        <v>38</v>
      </c>
      <c r="B131" s="24" t="s">
        <v>150</v>
      </c>
      <c r="C131" s="24"/>
      <c r="D131" s="24"/>
      <c r="E131" s="24"/>
      <c r="F131" s="24"/>
      <c r="G131" s="24"/>
      <c r="H131" s="24"/>
      <c r="I131" s="24"/>
      <c r="J131" s="16">
        <v>0.08</v>
      </c>
      <c r="K131" s="16"/>
      <c r="L131" s="17" t="s">
        <v>289</v>
      </c>
      <c r="M131" s="17"/>
      <c r="N131" s="18">
        <v>6200</v>
      </c>
      <c r="O131" s="18"/>
      <c r="P131" s="17">
        <v>1</v>
      </c>
      <c r="Q131" s="17"/>
      <c r="R131" s="18">
        <f t="shared" si="2"/>
        <v>496</v>
      </c>
      <c r="S131" s="18"/>
      <c r="T131" s="18"/>
      <c r="U131" s="18">
        <f t="shared" si="3"/>
        <v>496</v>
      </c>
      <c r="V131" s="18"/>
      <c r="W131" s="18"/>
    </row>
    <row r="132" spans="1:23" ht="12.75" customHeight="1">
      <c r="A132" s="2">
        <v>39</v>
      </c>
      <c r="B132" s="24" t="s">
        <v>151</v>
      </c>
      <c r="C132" s="24"/>
      <c r="D132" s="24"/>
      <c r="E132" s="24"/>
      <c r="F132" s="24"/>
      <c r="G132" s="24"/>
      <c r="H132" s="24"/>
      <c r="I132" s="24"/>
      <c r="J132" s="16">
        <v>0.15</v>
      </c>
      <c r="K132" s="16"/>
      <c r="L132" s="17" t="s">
        <v>289</v>
      </c>
      <c r="M132" s="17"/>
      <c r="N132" s="18">
        <v>287.72</v>
      </c>
      <c r="O132" s="18"/>
      <c r="P132" s="17">
        <v>1</v>
      </c>
      <c r="Q132" s="17"/>
      <c r="R132" s="18">
        <f t="shared" si="2"/>
        <v>43.158</v>
      </c>
      <c r="S132" s="18"/>
      <c r="T132" s="18"/>
      <c r="U132" s="18">
        <f t="shared" si="3"/>
        <v>43.158</v>
      </c>
      <c r="V132" s="18"/>
      <c r="W132" s="18"/>
    </row>
    <row r="133" spans="1:23" ht="12.75" customHeight="1">
      <c r="A133" s="2">
        <v>40</v>
      </c>
      <c r="B133" s="24" t="s">
        <v>10</v>
      </c>
      <c r="C133" s="24"/>
      <c r="D133" s="24"/>
      <c r="E133" s="24"/>
      <c r="F133" s="24"/>
      <c r="G133" s="24"/>
      <c r="H133" s="24"/>
      <c r="I133" s="24"/>
      <c r="J133" s="16">
        <v>0.07</v>
      </c>
      <c r="K133" s="16"/>
      <c r="L133" s="17" t="s">
        <v>289</v>
      </c>
      <c r="M133" s="17"/>
      <c r="N133" s="18">
        <v>100</v>
      </c>
      <c r="O133" s="18"/>
      <c r="P133" s="17">
        <v>2</v>
      </c>
      <c r="Q133" s="17"/>
      <c r="R133" s="18">
        <f t="shared" si="2"/>
        <v>14.000000000000002</v>
      </c>
      <c r="S133" s="18"/>
      <c r="T133" s="18"/>
      <c r="U133" s="18">
        <f t="shared" si="3"/>
        <v>14.000000000000002</v>
      </c>
      <c r="V133" s="18"/>
      <c r="W133" s="18"/>
    </row>
    <row r="134" spans="1:23" ht="12.75" customHeight="1">
      <c r="A134" s="2">
        <v>41</v>
      </c>
      <c r="B134" s="24" t="s">
        <v>152</v>
      </c>
      <c r="C134" s="24"/>
      <c r="D134" s="24"/>
      <c r="E134" s="24"/>
      <c r="F134" s="24"/>
      <c r="G134" s="24"/>
      <c r="H134" s="24"/>
      <c r="I134" s="24"/>
      <c r="J134" s="16">
        <v>0.07</v>
      </c>
      <c r="K134" s="16"/>
      <c r="L134" s="17" t="s">
        <v>289</v>
      </c>
      <c r="M134" s="17"/>
      <c r="N134" s="18">
        <v>30</v>
      </c>
      <c r="O134" s="18"/>
      <c r="P134" s="17">
        <v>1</v>
      </c>
      <c r="Q134" s="17"/>
      <c r="R134" s="18">
        <f t="shared" si="2"/>
        <v>2.1</v>
      </c>
      <c r="S134" s="18"/>
      <c r="T134" s="18"/>
      <c r="U134" s="18">
        <f t="shared" si="3"/>
        <v>2.1</v>
      </c>
      <c r="V134" s="18"/>
      <c r="W134" s="18"/>
    </row>
    <row r="135" spans="1:23" ht="25.5" customHeight="1">
      <c r="A135" s="2">
        <v>42</v>
      </c>
      <c r="B135" s="24" t="s">
        <v>153</v>
      </c>
      <c r="C135" s="24"/>
      <c r="D135" s="24"/>
      <c r="E135" s="24"/>
      <c r="F135" s="24"/>
      <c r="G135" s="24"/>
      <c r="H135" s="24"/>
      <c r="I135" s="24"/>
      <c r="J135" s="16">
        <v>0.2</v>
      </c>
      <c r="K135" s="16"/>
      <c r="L135" s="17" t="s">
        <v>289</v>
      </c>
      <c r="M135" s="17"/>
      <c r="N135" s="18">
        <v>40</v>
      </c>
      <c r="O135" s="18"/>
      <c r="P135" s="17">
        <v>1</v>
      </c>
      <c r="Q135" s="17"/>
      <c r="R135" s="18">
        <f t="shared" si="2"/>
        <v>8</v>
      </c>
      <c r="S135" s="18"/>
      <c r="T135" s="18"/>
      <c r="U135" s="18">
        <f t="shared" si="3"/>
        <v>8</v>
      </c>
      <c r="V135" s="18"/>
      <c r="W135" s="18"/>
    </row>
    <row r="136" spans="1:23" ht="12.75" customHeight="1">
      <c r="A136" s="2">
        <v>43</v>
      </c>
      <c r="B136" s="24" t="s">
        <v>154</v>
      </c>
      <c r="C136" s="24"/>
      <c r="D136" s="24"/>
      <c r="E136" s="24"/>
      <c r="F136" s="24"/>
      <c r="G136" s="24"/>
      <c r="H136" s="24"/>
      <c r="I136" s="24"/>
      <c r="J136" s="16">
        <v>0.02</v>
      </c>
      <c r="K136" s="16"/>
      <c r="L136" s="17" t="s">
        <v>289</v>
      </c>
      <c r="M136" s="17"/>
      <c r="N136" s="18">
        <v>180</v>
      </c>
      <c r="O136" s="18"/>
      <c r="P136" s="17">
        <v>1</v>
      </c>
      <c r="Q136" s="17"/>
      <c r="R136" s="18">
        <f t="shared" si="2"/>
        <v>3.6</v>
      </c>
      <c r="S136" s="18"/>
      <c r="T136" s="18"/>
      <c r="U136" s="18">
        <f t="shared" si="3"/>
        <v>3.6</v>
      </c>
      <c r="V136" s="18"/>
      <c r="W136" s="18"/>
    </row>
    <row r="137" spans="1:23" ht="12.75" customHeight="1">
      <c r="A137" s="2">
        <v>44</v>
      </c>
      <c r="B137" s="24" t="s">
        <v>155</v>
      </c>
      <c r="C137" s="24"/>
      <c r="D137" s="24"/>
      <c r="E137" s="24"/>
      <c r="F137" s="24"/>
      <c r="G137" s="24"/>
      <c r="H137" s="24"/>
      <c r="I137" s="24"/>
      <c r="J137" s="16">
        <v>0.1</v>
      </c>
      <c r="K137" s="16"/>
      <c r="L137" s="17" t="s">
        <v>289</v>
      </c>
      <c r="M137" s="17"/>
      <c r="N137" s="18">
        <v>270</v>
      </c>
      <c r="O137" s="18"/>
      <c r="P137" s="17">
        <v>1</v>
      </c>
      <c r="Q137" s="17"/>
      <c r="R137" s="18">
        <f t="shared" si="2"/>
        <v>27</v>
      </c>
      <c r="S137" s="18"/>
      <c r="T137" s="18"/>
      <c r="U137" s="18">
        <f t="shared" si="3"/>
        <v>27</v>
      </c>
      <c r="V137" s="18"/>
      <c r="W137" s="18"/>
    </row>
    <row r="138" spans="1:23" ht="12.75" customHeight="1">
      <c r="A138" s="2">
        <v>45</v>
      </c>
      <c r="B138" s="24" t="s">
        <v>15</v>
      </c>
      <c r="C138" s="24"/>
      <c r="D138" s="24"/>
      <c r="E138" s="24"/>
      <c r="F138" s="24"/>
      <c r="G138" s="24"/>
      <c r="H138" s="24"/>
      <c r="I138" s="24"/>
      <c r="J138" s="16">
        <v>0.06</v>
      </c>
      <c r="K138" s="16"/>
      <c r="L138" s="17" t="s">
        <v>289</v>
      </c>
      <c r="M138" s="17"/>
      <c r="N138" s="18">
        <v>230</v>
      </c>
      <c r="O138" s="18"/>
      <c r="P138" s="17">
        <v>1</v>
      </c>
      <c r="Q138" s="17"/>
      <c r="R138" s="18">
        <f t="shared" si="2"/>
        <v>13.799999999999999</v>
      </c>
      <c r="S138" s="18"/>
      <c r="T138" s="18"/>
      <c r="U138" s="18">
        <f t="shared" si="3"/>
        <v>13.799999999999999</v>
      </c>
      <c r="V138" s="18"/>
      <c r="W138" s="18"/>
    </row>
    <row r="139" spans="1:23" ht="12.75" customHeight="1">
      <c r="A139" s="2">
        <v>46</v>
      </c>
      <c r="B139" s="24" t="s">
        <v>156</v>
      </c>
      <c r="C139" s="24"/>
      <c r="D139" s="24"/>
      <c r="E139" s="24"/>
      <c r="F139" s="24"/>
      <c r="G139" s="24"/>
      <c r="H139" s="24"/>
      <c r="I139" s="24"/>
      <c r="J139" s="16">
        <v>0.5</v>
      </c>
      <c r="K139" s="16"/>
      <c r="L139" s="17" t="s">
        <v>289</v>
      </c>
      <c r="M139" s="17"/>
      <c r="N139" s="18">
        <v>38</v>
      </c>
      <c r="O139" s="18"/>
      <c r="P139" s="17">
        <v>1</v>
      </c>
      <c r="Q139" s="17"/>
      <c r="R139" s="18">
        <f t="shared" si="2"/>
        <v>19</v>
      </c>
      <c r="S139" s="18"/>
      <c r="T139" s="18"/>
      <c r="U139" s="18">
        <f t="shared" si="3"/>
        <v>19</v>
      </c>
      <c r="V139" s="18"/>
      <c r="W139" s="18"/>
    </row>
    <row r="140" spans="1:23" ht="12.75" customHeight="1">
      <c r="A140" s="2">
        <v>47</v>
      </c>
      <c r="B140" s="24" t="s">
        <v>157</v>
      </c>
      <c r="C140" s="24"/>
      <c r="D140" s="24"/>
      <c r="E140" s="24"/>
      <c r="F140" s="24"/>
      <c r="G140" s="24"/>
      <c r="H140" s="24"/>
      <c r="I140" s="24"/>
      <c r="J140" s="16">
        <v>0.1</v>
      </c>
      <c r="K140" s="16"/>
      <c r="L140" s="17" t="s">
        <v>289</v>
      </c>
      <c r="M140" s="17"/>
      <c r="N140" s="18">
        <v>52</v>
      </c>
      <c r="O140" s="18"/>
      <c r="P140" s="17">
        <v>1</v>
      </c>
      <c r="Q140" s="17"/>
      <c r="R140" s="18">
        <f t="shared" si="2"/>
        <v>5.2</v>
      </c>
      <c r="S140" s="18"/>
      <c r="T140" s="18"/>
      <c r="U140" s="18">
        <f t="shared" si="3"/>
        <v>5.2</v>
      </c>
      <c r="V140" s="18"/>
      <c r="W140" s="18"/>
    </row>
    <row r="141" spans="1:23" s="7" customFormat="1" ht="12.75" customHeight="1">
      <c r="A141" s="3"/>
      <c r="B141" s="25" t="s">
        <v>158</v>
      </c>
      <c r="C141" s="25"/>
      <c r="D141" s="25"/>
      <c r="E141" s="25"/>
      <c r="F141" s="25"/>
      <c r="G141" s="25"/>
      <c r="H141" s="25"/>
      <c r="I141" s="25"/>
      <c r="J141" s="26"/>
      <c r="K141" s="26"/>
      <c r="L141" s="27"/>
      <c r="M141" s="27"/>
      <c r="N141" s="28"/>
      <c r="O141" s="28"/>
      <c r="P141" s="27"/>
      <c r="Q141" s="27"/>
      <c r="R141" s="28"/>
      <c r="S141" s="28"/>
      <c r="T141" s="28"/>
      <c r="U141" s="28"/>
      <c r="V141" s="28"/>
      <c r="W141" s="28"/>
    </row>
    <row r="142" spans="1:23" ht="25.5" customHeight="1">
      <c r="A142" s="2">
        <v>48</v>
      </c>
      <c r="B142" s="24" t="s">
        <v>159</v>
      </c>
      <c r="C142" s="24"/>
      <c r="D142" s="24"/>
      <c r="E142" s="24"/>
      <c r="F142" s="24"/>
      <c r="G142" s="24"/>
      <c r="H142" s="24"/>
      <c r="I142" s="24"/>
      <c r="J142" s="16">
        <v>0.05</v>
      </c>
      <c r="K142" s="16"/>
      <c r="L142" s="17" t="s">
        <v>289</v>
      </c>
      <c r="M142" s="17"/>
      <c r="N142" s="15">
        <v>15000</v>
      </c>
      <c r="O142" s="15"/>
      <c r="P142" s="17">
        <v>1</v>
      </c>
      <c r="Q142" s="17"/>
      <c r="R142" s="18">
        <f aca="true" t="shared" si="4" ref="R142:R178">J142*N142*P142</f>
        <v>750</v>
      </c>
      <c r="S142" s="18"/>
      <c r="T142" s="18"/>
      <c r="U142" s="18">
        <f aca="true" t="shared" si="5" ref="U142:U178">R142*$S$11</f>
        <v>750</v>
      </c>
      <c r="V142" s="18"/>
      <c r="W142" s="18"/>
    </row>
    <row r="143" spans="1:23" ht="27" customHeight="1">
      <c r="A143" s="2">
        <v>49</v>
      </c>
      <c r="B143" s="24" t="s">
        <v>160</v>
      </c>
      <c r="C143" s="24"/>
      <c r="D143" s="24"/>
      <c r="E143" s="24"/>
      <c r="F143" s="24"/>
      <c r="G143" s="24"/>
      <c r="H143" s="24"/>
      <c r="I143" s="24"/>
      <c r="J143" s="16">
        <v>0.05</v>
      </c>
      <c r="K143" s="16"/>
      <c r="L143" s="17" t="s">
        <v>289</v>
      </c>
      <c r="M143" s="17"/>
      <c r="N143" s="15">
        <v>15000</v>
      </c>
      <c r="O143" s="15"/>
      <c r="P143" s="17">
        <v>1</v>
      </c>
      <c r="Q143" s="17"/>
      <c r="R143" s="18">
        <f t="shared" si="4"/>
        <v>750</v>
      </c>
      <c r="S143" s="18"/>
      <c r="T143" s="18"/>
      <c r="U143" s="18">
        <f t="shared" si="5"/>
        <v>750</v>
      </c>
      <c r="V143" s="18"/>
      <c r="W143" s="18"/>
    </row>
    <row r="144" spans="1:23" ht="12.75" customHeight="1">
      <c r="A144" s="2">
        <v>50</v>
      </c>
      <c r="B144" s="24" t="s">
        <v>161</v>
      </c>
      <c r="C144" s="24"/>
      <c r="D144" s="24"/>
      <c r="E144" s="24"/>
      <c r="F144" s="24"/>
      <c r="G144" s="24"/>
      <c r="H144" s="24"/>
      <c r="I144" s="24"/>
      <c r="J144" s="16">
        <v>0.05</v>
      </c>
      <c r="K144" s="16"/>
      <c r="L144" s="17" t="s">
        <v>289</v>
      </c>
      <c r="M144" s="17"/>
      <c r="N144" s="15">
        <v>15000</v>
      </c>
      <c r="O144" s="15"/>
      <c r="P144" s="17">
        <v>1</v>
      </c>
      <c r="Q144" s="17"/>
      <c r="R144" s="18">
        <f t="shared" si="4"/>
        <v>750</v>
      </c>
      <c r="S144" s="18"/>
      <c r="T144" s="18"/>
      <c r="U144" s="18">
        <f t="shared" si="5"/>
        <v>750</v>
      </c>
      <c r="V144" s="18"/>
      <c r="W144" s="18"/>
    </row>
    <row r="145" spans="1:23" ht="12.75" customHeight="1">
      <c r="A145" s="2">
        <v>51</v>
      </c>
      <c r="B145" s="24" t="s">
        <v>162</v>
      </c>
      <c r="C145" s="24"/>
      <c r="D145" s="24"/>
      <c r="E145" s="24"/>
      <c r="F145" s="24"/>
      <c r="G145" s="24"/>
      <c r="H145" s="24"/>
      <c r="I145" s="24"/>
      <c r="J145" s="16">
        <v>0.05</v>
      </c>
      <c r="K145" s="16"/>
      <c r="L145" s="17" t="s">
        <v>289</v>
      </c>
      <c r="M145" s="17"/>
      <c r="N145" s="15">
        <v>15000</v>
      </c>
      <c r="O145" s="15"/>
      <c r="P145" s="17">
        <v>1</v>
      </c>
      <c r="Q145" s="17"/>
      <c r="R145" s="18">
        <f t="shared" si="4"/>
        <v>750</v>
      </c>
      <c r="S145" s="18"/>
      <c r="T145" s="18"/>
      <c r="U145" s="18">
        <f t="shared" si="5"/>
        <v>750</v>
      </c>
      <c r="V145" s="18"/>
      <c r="W145" s="18"/>
    </row>
    <row r="146" spans="1:23" ht="12.75" customHeight="1">
      <c r="A146" s="2">
        <v>52</v>
      </c>
      <c r="B146" s="24" t="s">
        <v>163</v>
      </c>
      <c r="C146" s="24"/>
      <c r="D146" s="24"/>
      <c r="E146" s="24"/>
      <c r="F146" s="24"/>
      <c r="G146" s="24"/>
      <c r="H146" s="24"/>
      <c r="I146" s="24"/>
      <c r="J146" s="16">
        <v>0.05</v>
      </c>
      <c r="K146" s="16"/>
      <c r="L146" s="17" t="s">
        <v>289</v>
      </c>
      <c r="M146" s="17"/>
      <c r="N146" s="18">
        <v>2600</v>
      </c>
      <c r="O146" s="18"/>
      <c r="P146" s="17">
        <v>1</v>
      </c>
      <c r="Q146" s="17"/>
      <c r="R146" s="18">
        <f t="shared" si="4"/>
        <v>130</v>
      </c>
      <c r="S146" s="18"/>
      <c r="T146" s="18"/>
      <c r="U146" s="18">
        <f t="shared" si="5"/>
        <v>130</v>
      </c>
      <c r="V146" s="18"/>
      <c r="W146" s="18"/>
    </row>
    <row r="147" spans="1:23" ht="24.75" customHeight="1">
      <c r="A147" s="2">
        <v>53</v>
      </c>
      <c r="B147" s="24" t="s">
        <v>164</v>
      </c>
      <c r="C147" s="24"/>
      <c r="D147" s="24"/>
      <c r="E147" s="24"/>
      <c r="F147" s="24"/>
      <c r="G147" s="24"/>
      <c r="H147" s="24"/>
      <c r="I147" s="24"/>
      <c r="J147" s="16">
        <v>0.05</v>
      </c>
      <c r="K147" s="16"/>
      <c r="L147" s="17" t="s">
        <v>289</v>
      </c>
      <c r="M147" s="17"/>
      <c r="N147" s="18">
        <v>4200</v>
      </c>
      <c r="O147" s="18"/>
      <c r="P147" s="17">
        <v>1</v>
      </c>
      <c r="Q147" s="17"/>
      <c r="R147" s="18">
        <f t="shared" si="4"/>
        <v>210</v>
      </c>
      <c r="S147" s="18"/>
      <c r="T147" s="18"/>
      <c r="U147" s="18">
        <f t="shared" si="5"/>
        <v>210</v>
      </c>
      <c r="V147" s="18"/>
      <c r="W147" s="18"/>
    </row>
    <row r="148" spans="1:23" ht="26.25" customHeight="1">
      <c r="A148" s="2">
        <v>54</v>
      </c>
      <c r="B148" s="24" t="s">
        <v>165</v>
      </c>
      <c r="C148" s="24"/>
      <c r="D148" s="24"/>
      <c r="E148" s="24"/>
      <c r="F148" s="24"/>
      <c r="G148" s="24"/>
      <c r="H148" s="24"/>
      <c r="I148" s="24"/>
      <c r="J148" s="16">
        <v>0.1</v>
      </c>
      <c r="K148" s="16"/>
      <c r="L148" s="17" t="s">
        <v>289</v>
      </c>
      <c r="M148" s="17"/>
      <c r="N148" s="18">
        <v>208</v>
      </c>
      <c r="O148" s="18"/>
      <c r="P148" s="17">
        <v>1</v>
      </c>
      <c r="Q148" s="17"/>
      <c r="R148" s="18">
        <f t="shared" si="4"/>
        <v>20.8</v>
      </c>
      <c r="S148" s="18"/>
      <c r="T148" s="18"/>
      <c r="U148" s="18">
        <f t="shared" si="5"/>
        <v>20.8</v>
      </c>
      <c r="V148" s="18"/>
      <c r="W148" s="18"/>
    </row>
    <row r="149" spans="1:23" ht="27.75" customHeight="1">
      <c r="A149" s="2">
        <v>55</v>
      </c>
      <c r="B149" s="24" t="s">
        <v>166</v>
      </c>
      <c r="C149" s="24"/>
      <c r="D149" s="24"/>
      <c r="E149" s="24"/>
      <c r="F149" s="24"/>
      <c r="G149" s="24"/>
      <c r="H149" s="24"/>
      <c r="I149" s="24"/>
      <c r="J149" s="16">
        <v>0.08</v>
      </c>
      <c r="K149" s="16"/>
      <c r="L149" s="17" t="s">
        <v>289</v>
      </c>
      <c r="M149" s="17"/>
      <c r="N149" s="18">
        <v>250</v>
      </c>
      <c r="O149" s="18"/>
      <c r="P149" s="17">
        <v>1</v>
      </c>
      <c r="Q149" s="17"/>
      <c r="R149" s="18">
        <f t="shared" si="4"/>
        <v>20</v>
      </c>
      <c r="S149" s="18"/>
      <c r="T149" s="18"/>
      <c r="U149" s="18">
        <f t="shared" si="5"/>
        <v>20</v>
      </c>
      <c r="V149" s="18"/>
      <c r="W149" s="18"/>
    </row>
    <row r="150" spans="1:23" ht="25.5" customHeight="1">
      <c r="A150" s="2">
        <v>56</v>
      </c>
      <c r="B150" s="24" t="s">
        <v>167</v>
      </c>
      <c r="C150" s="24"/>
      <c r="D150" s="24"/>
      <c r="E150" s="24"/>
      <c r="F150" s="24"/>
      <c r="G150" s="24"/>
      <c r="H150" s="24"/>
      <c r="I150" s="24"/>
      <c r="J150" s="16">
        <v>0.05</v>
      </c>
      <c r="K150" s="16"/>
      <c r="L150" s="17" t="s">
        <v>289</v>
      </c>
      <c r="M150" s="17"/>
      <c r="N150" s="18">
        <v>208</v>
      </c>
      <c r="O150" s="18"/>
      <c r="P150" s="17">
        <v>1</v>
      </c>
      <c r="Q150" s="17"/>
      <c r="R150" s="18">
        <f t="shared" si="4"/>
        <v>10.4</v>
      </c>
      <c r="S150" s="18"/>
      <c r="T150" s="18"/>
      <c r="U150" s="18">
        <f t="shared" si="5"/>
        <v>10.4</v>
      </c>
      <c r="V150" s="18"/>
      <c r="W150" s="18"/>
    </row>
    <row r="151" spans="1:23" ht="26.25" customHeight="1">
      <c r="A151" s="2">
        <v>57</v>
      </c>
      <c r="B151" s="24" t="s">
        <v>195</v>
      </c>
      <c r="C151" s="24"/>
      <c r="D151" s="24"/>
      <c r="E151" s="24"/>
      <c r="F151" s="24"/>
      <c r="G151" s="24"/>
      <c r="H151" s="24"/>
      <c r="I151" s="24"/>
      <c r="J151" s="16">
        <v>0.05</v>
      </c>
      <c r="K151" s="16"/>
      <c r="L151" s="17" t="s">
        <v>289</v>
      </c>
      <c r="M151" s="17"/>
      <c r="N151" s="18">
        <v>186</v>
      </c>
      <c r="O151" s="18"/>
      <c r="P151" s="17">
        <v>1</v>
      </c>
      <c r="Q151" s="17"/>
      <c r="R151" s="18">
        <f t="shared" si="4"/>
        <v>9.3</v>
      </c>
      <c r="S151" s="18"/>
      <c r="T151" s="18"/>
      <c r="U151" s="18">
        <f t="shared" si="5"/>
        <v>9.3</v>
      </c>
      <c r="V151" s="18"/>
      <c r="W151" s="18"/>
    </row>
    <row r="152" spans="1:23" ht="26.25" customHeight="1">
      <c r="A152" s="2">
        <v>58</v>
      </c>
      <c r="B152" s="24" t="s">
        <v>168</v>
      </c>
      <c r="C152" s="24"/>
      <c r="D152" s="24"/>
      <c r="E152" s="24"/>
      <c r="F152" s="24"/>
      <c r="G152" s="24"/>
      <c r="H152" s="24"/>
      <c r="I152" s="24"/>
      <c r="J152" s="16">
        <v>0.05</v>
      </c>
      <c r="K152" s="16"/>
      <c r="L152" s="17" t="s">
        <v>289</v>
      </c>
      <c r="M152" s="17"/>
      <c r="N152" s="18">
        <v>190</v>
      </c>
      <c r="O152" s="18"/>
      <c r="P152" s="17">
        <v>1</v>
      </c>
      <c r="Q152" s="17"/>
      <c r="R152" s="18">
        <f t="shared" si="4"/>
        <v>9.5</v>
      </c>
      <c r="S152" s="18"/>
      <c r="T152" s="18"/>
      <c r="U152" s="18">
        <f t="shared" si="5"/>
        <v>9.5</v>
      </c>
      <c r="V152" s="18"/>
      <c r="W152" s="18"/>
    </row>
    <row r="153" spans="1:23" ht="12.75" customHeight="1">
      <c r="A153" s="2">
        <v>59</v>
      </c>
      <c r="B153" s="24" t="s">
        <v>169</v>
      </c>
      <c r="C153" s="24"/>
      <c r="D153" s="24"/>
      <c r="E153" s="24"/>
      <c r="F153" s="24"/>
      <c r="G153" s="24"/>
      <c r="H153" s="24"/>
      <c r="I153" s="24"/>
      <c r="J153" s="16">
        <v>0.05</v>
      </c>
      <c r="K153" s="16"/>
      <c r="L153" s="17" t="s">
        <v>289</v>
      </c>
      <c r="M153" s="17"/>
      <c r="N153" s="18">
        <v>15</v>
      </c>
      <c r="O153" s="18"/>
      <c r="P153" s="17">
        <v>12</v>
      </c>
      <c r="Q153" s="17"/>
      <c r="R153" s="18">
        <f t="shared" si="4"/>
        <v>9</v>
      </c>
      <c r="S153" s="18"/>
      <c r="T153" s="18"/>
      <c r="U153" s="18">
        <f t="shared" si="5"/>
        <v>9</v>
      </c>
      <c r="V153" s="18"/>
      <c r="W153" s="18"/>
    </row>
    <row r="154" spans="1:23" ht="12.75" customHeight="1">
      <c r="A154" s="2">
        <v>60</v>
      </c>
      <c r="B154" s="24" t="s">
        <v>170</v>
      </c>
      <c r="C154" s="24"/>
      <c r="D154" s="24"/>
      <c r="E154" s="24"/>
      <c r="F154" s="24"/>
      <c r="G154" s="24"/>
      <c r="H154" s="24"/>
      <c r="I154" s="24"/>
      <c r="J154" s="16">
        <v>0.05</v>
      </c>
      <c r="K154" s="16"/>
      <c r="L154" s="17" t="s">
        <v>289</v>
      </c>
      <c r="M154" s="17"/>
      <c r="N154" s="18">
        <v>18</v>
      </c>
      <c r="O154" s="18"/>
      <c r="P154" s="17">
        <v>30</v>
      </c>
      <c r="Q154" s="17"/>
      <c r="R154" s="18">
        <f t="shared" si="4"/>
        <v>27</v>
      </c>
      <c r="S154" s="18"/>
      <c r="T154" s="18"/>
      <c r="U154" s="18">
        <f t="shared" si="5"/>
        <v>27</v>
      </c>
      <c r="V154" s="18"/>
      <c r="W154" s="18"/>
    </row>
    <row r="155" spans="1:23" ht="12.75" customHeight="1">
      <c r="A155" s="2">
        <v>61</v>
      </c>
      <c r="B155" s="24" t="s">
        <v>171</v>
      </c>
      <c r="C155" s="24"/>
      <c r="D155" s="24"/>
      <c r="E155" s="24"/>
      <c r="F155" s="24"/>
      <c r="G155" s="24"/>
      <c r="H155" s="24"/>
      <c r="I155" s="24"/>
      <c r="J155" s="16">
        <v>0.05</v>
      </c>
      <c r="K155" s="16"/>
      <c r="L155" s="17" t="s">
        <v>289</v>
      </c>
      <c r="M155" s="17"/>
      <c r="N155" s="18">
        <v>18</v>
      </c>
      <c r="O155" s="18"/>
      <c r="P155" s="17">
        <v>14</v>
      </c>
      <c r="Q155" s="17"/>
      <c r="R155" s="18">
        <f t="shared" si="4"/>
        <v>12.6</v>
      </c>
      <c r="S155" s="18"/>
      <c r="T155" s="18"/>
      <c r="U155" s="18">
        <f t="shared" si="5"/>
        <v>12.6</v>
      </c>
      <c r="V155" s="18"/>
      <c r="W155" s="18"/>
    </row>
    <row r="156" spans="1:23" ht="12.75" customHeight="1">
      <c r="A156" s="2">
        <v>62</v>
      </c>
      <c r="B156" s="24" t="s">
        <v>172</v>
      </c>
      <c r="C156" s="24"/>
      <c r="D156" s="24"/>
      <c r="E156" s="24"/>
      <c r="F156" s="24"/>
      <c r="G156" s="24"/>
      <c r="H156" s="24"/>
      <c r="I156" s="24"/>
      <c r="J156" s="16">
        <v>0.1</v>
      </c>
      <c r="K156" s="16"/>
      <c r="L156" s="17" t="s">
        <v>289</v>
      </c>
      <c r="M156" s="17"/>
      <c r="N156" s="18">
        <v>450</v>
      </c>
      <c r="O156" s="18"/>
      <c r="P156" s="17">
        <v>3</v>
      </c>
      <c r="Q156" s="17"/>
      <c r="R156" s="18">
        <f t="shared" si="4"/>
        <v>135</v>
      </c>
      <c r="S156" s="18"/>
      <c r="T156" s="18"/>
      <c r="U156" s="18">
        <f t="shared" si="5"/>
        <v>135</v>
      </c>
      <c r="V156" s="18"/>
      <c r="W156" s="18"/>
    </row>
    <row r="157" spans="1:23" ht="12.75" customHeight="1">
      <c r="A157" s="2">
        <v>63</v>
      </c>
      <c r="B157" s="24" t="s">
        <v>173</v>
      </c>
      <c r="C157" s="24"/>
      <c r="D157" s="24"/>
      <c r="E157" s="24"/>
      <c r="F157" s="24"/>
      <c r="G157" s="24"/>
      <c r="H157" s="24"/>
      <c r="I157" s="24"/>
      <c r="J157" s="16">
        <v>0.05</v>
      </c>
      <c r="K157" s="16"/>
      <c r="L157" s="17" t="s">
        <v>289</v>
      </c>
      <c r="M157" s="17"/>
      <c r="N157" s="18">
        <v>350</v>
      </c>
      <c r="O157" s="18"/>
      <c r="P157" s="17">
        <v>18</v>
      </c>
      <c r="Q157" s="17"/>
      <c r="R157" s="18">
        <f t="shared" si="4"/>
        <v>315</v>
      </c>
      <c r="S157" s="18"/>
      <c r="T157" s="18"/>
      <c r="U157" s="18">
        <f t="shared" si="5"/>
        <v>315</v>
      </c>
      <c r="V157" s="18"/>
      <c r="W157" s="18"/>
    </row>
    <row r="158" spans="1:23" ht="12.75" customHeight="1">
      <c r="A158" s="2">
        <v>64</v>
      </c>
      <c r="B158" s="24" t="s">
        <v>174</v>
      </c>
      <c r="C158" s="24"/>
      <c r="D158" s="24"/>
      <c r="E158" s="24"/>
      <c r="F158" s="24"/>
      <c r="G158" s="24"/>
      <c r="H158" s="24"/>
      <c r="I158" s="24"/>
      <c r="J158" s="16">
        <v>0.05</v>
      </c>
      <c r="K158" s="16"/>
      <c r="L158" s="17" t="s">
        <v>289</v>
      </c>
      <c r="M158" s="17"/>
      <c r="N158" s="18">
        <v>180</v>
      </c>
      <c r="O158" s="18"/>
      <c r="P158" s="17">
        <v>1</v>
      </c>
      <c r="Q158" s="17"/>
      <c r="R158" s="18">
        <f t="shared" si="4"/>
        <v>9</v>
      </c>
      <c r="S158" s="18"/>
      <c r="T158" s="18"/>
      <c r="U158" s="18">
        <f t="shared" si="5"/>
        <v>9</v>
      </c>
      <c r="V158" s="18"/>
      <c r="W158" s="18"/>
    </row>
    <row r="159" spans="1:23" ht="12.75" customHeight="1">
      <c r="A159" s="2">
        <v>65</v>
      </c>
      <c r="B159" s="24" t="s">
        <v>175</v>
      </c>
      <c r="C159" s="24"/>
      <c r="D159" s="24"/>
      <c r="E159" s="24"/>
      <c r="F159" s="24"/>
      <c r="G159" s="24"/>
      <c r="H159" s="24"/>
      <c r="I159" s="24"/>
      <c r="J159" s="16">
        <v>0.05</v>
      </c>
      <c r="K159" s="16"/>
      <c r="L159" s="17" t="s">
        <v>289</v>
      </c>
      <c r="M159" s="17"/>
      <c r="N159" s="18">
        <v>100</v>
      </c>
      <c r="O159" s="18"/>
      <c r="P159" s="17">
        <v>1</v>
      </c>
      <c r="Q159" s="17"/>
      <c r="R159" s="18">
        <f t="shared" si="4"/>
        <v>5</v>
      </c>
      <c r="S159" s="18"/>
      <c r="T159" s="18"/>
      <c r="U159" s="18">
        <f t="shared" si="5"/>
        <v>5</v>
      </c>
      <c r="V159" s="18"/>
      <c r="W159" s="18"/>
    </row>
    <row r="160" spans="1:23" ht="27" customHeight="1">
      <c r="A160" s="2">
        <v>66</v>
      </c>
      <c r="B160" s="24" t="s">
        <v>176</v>
      </c>
      <c r="C160" s="24"/>
      <c r="D160" s="24"/>
      <c r="E160" s="24"/>
      <c r="F160" s="24"/>
      <c r="G160" s="24"/>
      <c r="H160" s="24"/>
      <c r="I160" s="24"/>
      <c r="J160" s="16">
        <v>0.05</v>
      </c>
      <c r="K160" s="16"/>
      <c r="L160" s="17" t="s">
        <v>289</v>
      </c>
      <c r="M160" s="17"/>
      <c r="N160" s="18">
        <v>580</v>
      </c>
      <c r="O160" s="18"/>
      <c r="P160" s="17">
        <v>1</v>
      </c>
      <c r="Q160" s="17"/>
      <c r="R160" s="18">
        <f t="shared" si="4"/>
        <v>29</v>
      </c>
      <c r="S160" s="18"/>
      <c r="T160" s="18"/>
      <c r="U160" s="18">
        <f t="shared" si="5"/>
        <v>29</v>
      </c>
      <c r="V160" s="18"/>
      <c r="W160" s="18"/>
    </row>
    <row r="161" spans="1:23" ht="12.75" customHeight="1">
      <c r="A161" s="2">
        <v>67</v>
      </c>
      <c r="B161" s="24" t="s">
        <v>177</v>
      </c>
      <c r="C161" s="24"/>
      <c r="D161" s="24"/>
      <c r="E161" s="24"/>
      <c r="F161" s="24"/>
      <c r="G161" s="24"/>
      <c r="H161" s="24"/>
      <c r="I161" s="24"/>
      <c r="J161" s="16">
        <v>0.05</v>
      </c>
      <c r="K161" s="16"/>
      <c r="L161" s="17" t="s">
        <v>289</v>
      </c>
      <c r="M161" s="17"/>
      <c r="N161" s="18">
        <v>720</v>
      </c>
      <c r="O161" s="18"/>
      <c r="P161" s="17">
        <v>1</v>
      </c>
      <c r="Q161" s="17"/>
      <c r="R161" s="18">
        <f t="shared" si="4"/>
        <v>36</v>
      </c>
      <c r="S161" s="18"/>
      <c r="T161" s="18"/>
      <c r="U161" s="18">
        <f t="shared" si="5"/>
        <v>36</v>
      </c>
      <c r="V161" s="18"/>
      <c r="W161" s="18"/>
    </row>
    <row r="162" spans="1:23" ht="27" customHeight="1">
      <c r="A162" s="2">
        <v>68</v>
      </c>
      <c r="B162" s="24" t="s">
        <v>178</v>
      </c>
      <c r="C162" s="24"/>
      <c r="D162" s="24"/>
      <c r="E162" s="24"/>
      <c r="F162" s="24"/>
      <c r="G162" s="24"/>
      <c r="H162" s="24"/>
      <c r="I162" s="24"/>
      <c r="J162" s="16">
        <v>0.15</v>
      </c>
      <c r="K162" s="16"/>
      <c r="L162" s="17" t="s">
        <v>289</v>
      </c>
      <c r="M162" s="17"/>
      <c r="N162" s="18">
        <v>300</v>
      </c>
      <c r="O162" s="18"/>
      <c r="P162" s="17">
        <v>2</v>
      </c>
      <c r="Q162" s="17"/>
      <c r="R162" s="18">
        <f t="shared" si="4"/>
        <v>90</v>
      </c>
      <c r="S162" s="18"/>
      <c r="T162" s="18"/>
      <c r="U162" s="18">
        <f t="shared" si="5"/>
        <v>90</v>
      </c>
      <c r="V162" s="18"/>
      <c r="W162" s="18"/>
    </row>
    <row r="163" spans="1:23" ht="26.25" customHeight="1">
      <c r="A163" s="2">
        <v>69</v>
      </c>
      <c r="B163" s="24" t="s">
        <v>179</v>
      </c>
      <c r="C163" s="24"/>
      <c r="D163" s="24"/>
      <c r="E163" s="24"/>
      <c r="F163" s="24"/>
      <c r="G163" s="24"/>
      <c r="H163" s="24"/>
      <c r="I163" s="24"/>
      <c r="J163" s="16">
        <v>0.02</v>
      </c>
      <c r="K163" s="16"/>
      <c r="L163" s="17" t="s">
        <v>289</v>
      </c>
      <c r="M163" s="17"/>
      <c r="N163" s="18">
        <v>240</v>
      </c>
      <c r="O163" s="18"/>
      <c r="P163" s="17">
        <v>2</v>
      </c>
      <c r="Q163" s="17"/>
      <c r="R163" s="18">
        <f t="shared" si="4"/>
        <v>9.6</v>
      </c>
      <c r="S163" s="18"/>
      <c r="T163" s="18"/>
      <c r="U163" s="18">
        <f t="shared" si="5"/>
        <v>9.6</v>
      </c>
      <c r="V163" s="18"/>
      <c r="W163" s="18"/>
    </row>
    <row r="164" spans="1:23" ht="27" customHeight="1">
      <c r="A164" s="2">
        <v>70</v>
      </c>
      <c r="B164" s="24" t="s">
        <v>180</v>
      </c>
      <c r="C164" s="24"/>
      <c r="D164" s="24"/>
      <c r="E164" s="24"/>
      <c r="F164" s="24"/>
      <c r="G164" s="24"/>
      <c r="H164" s="24"/>
      <c r="I164" s="24"/>
      <c r="J164" s="16">
        <v>0.05</v>
      </c>
      <c r="K164" s="16"/>
      <c r="L164" s="17" t="s">
        <v>289</v>
      </c>
      <c r="M164" s="17"/>
      <c r="N164" s="18">
        <v>260</v>
      </c>
      <c r="O164" s="18"/>
      <c r="P164" s="17">
        <v>2</v>
      </c>
      <c r="Q164" s="17"/>
      <c r="R164" s="18">
        <f t="shared" si="4"/>
        <v>26</v>
      </c>
      <c r="S164" s="18"/>
      <c r="T164" s="18"/>
      <c r="U164" s="18">
        <f t="shared" si="5"/>
        <v>26</v>
      </c>
      <c r="V164" s="18"/>
      <c r="W164" s="18"/>
    </row>
    <row r="165" spans="1:23" ht="24.75" customHeight="1">
      <c r="A165" s="2">
        <v>71</v>
      </c>
      <c r="B165" s="24" t="s">
        <v>181</v>
      </c>
      <c r="C165" s="24"/>
      <c r="D165" s="24"/>
      <c r="E165" s="24"/>
      <c r="F165" s="24"/>
      <c r="G165" s="24"/>
      <c r="H165" s="24"/>
      <c r="I165" s="24"/>
      <c r="J165" s="16">
        <v>0.05</v>
      </c>
      <c r="K165" s="16"/>
      <c r="L165" s="17" t="s">
        <v>289</v>
      </c>
      <c r="M165" s="17"/>
      <c r="N165" s="18">
        <v>280</v>
      </c>
      <c r="O165" s="18"/>
      <c r="P165" s="17">
        <v>2</v>
      </c>
      <c r="Q165" s="17"/>
      <c r="R165" s="18">
        <f t="shared" si="4"/>
        <v>28</v>
      </c>
      <c r="S165" s="18"/>
      <c r="T165" s="18"/>
      <c r="U165" s="18">
        <f t="shared" si="5"/>
        <v>28</v>
      </c>
      <c r="V165" s="18"/>
      <c r="W165" s="18"/>
    </row>
    <row r="166" spans="1:23" ht="26.25" customHeight="1">
      <c r="A166" s="2">
        <v>72</v>
      </c>
      <c r="B166" s="24" t="s">
        <v>182</v>
      </c>
      <c r="C166" s="24"/>
      <c r="D166" s="24"/>
      <c r="E166" s="24"/>
      <c r="F166" s="24"/>
      <c r="G166" s="24"/>
      <c r="H166" s="24"/>
      <c r="I166" s="24"/>
      <c r="J166" s="16">
        <v>0.05</v>
      </c>
      <c r="K166" s="16"/>
      <c r="L166" s="17" t="s">
        <v>289</v>
      </c>
      <c r="M166" s="17"/>
      <c r="N166" s="18">
        <v>320</v>
      </c>
      <c r="O166" s="18"/>
      <c r="P166" s="17">
        <v>2</v>
      </c>
      <c r="Q166" s="17"/>
      <c r="R166" s="18">
        <f t="shared" si="4"/>
        <v>32</v>
      </c>
      <c r="S166" s="18"/>
      <c r="T166" s="18"/>
      <c r="U166" s="18">
        <f t="shared" si="5"/>
        <v>32</v>
      </c>
      <c r="V166" s="18"/>
      <c r="W166" s="18"/>
    </row>
    <row r="167" spans="1:23" ht="12.75" customHeight="1">
      <c r="A167" s="2">
        <v>73</v>
      </c>
      <c r="B167" s="24" t="s">
        <v>183</v>
      </c>
      <c r="C167" s="24"/>
      <c r="D167" s="24"/>
      <c r="E167" s="24"/>
      <c r="F167" s="24"/>
      <c r="G167" s="24"/>
      <c r="H167" s="24"/>
      <c r="I167" s="24"/>
      <c r="J167" s="16">
        <v>0.15</v>
      </c>
      <c r="K167" s="16"/>
      <c r="L167" s="17" t="s">
        <v>289</v>
      </c>
      <c r="M167" s="17"/>
      <c r="N167" s="18">
        <v>280</v>
      </c>
      <c r="O167" s="18"/>
      <c r="P167" s="17">
        <v>2</v>
      </c>
      <c r="Q167" s="17"/>
      <c r="R167" s="18">
        <f t="shared" si="4"/>
        <v>84</v>
      </c>
      <c r="S167" s="18"/>
      <c r="T167" s="18"/>
      <c r="U167" s="18">
        <f t="shared" si="5"/>
        <v>84</v>
      </c>
      <c r="V167" s="18"/>
      <c r="W167" s="18"/>
    </row>
    <row r="168" spans="1:23" ht="27" customHeight="1">
      <c r="A168" s="2">
        <v>74</v>
      </c>
      <c r="B168" s="24" t="s">
        <v>184</v>
      </c>
      <c r="C168" s="24"/>
      <c r="D168" s="24"/>
      <c r="E168" s="24"/>
      <c r="F168" s="24"/>
      <c r="G168" s="24"/>
      <c r="H168" s="24"/>
      <c r="I168" s="24"/>
      <c r="J168" s="16">
        <v>0.07</v>
      </c>
      <c r="K168" s="16"/>
      <c r="L168" s="17" t="s">
        <v>289</v>
      </c>
      <c r="M168" s="17"/>
      <c r="N168" s="18">
        <v>240</v>
      </c>
      <c r="O168" s="18"/>
      <c r="P168" s="17">
        <v>1</v>
      </c>
      <c r="Q168" s="17"/>
      <c r="R168" s="18">
        <f t="shared" si="4"/>
        <v>16.8</v>
      </c>
      <c r="S168" s="18"/>
      <c r="T168" s="18"/>
      <c r="U168" s="18">
        <f t="shared" si="5"/>
        <v>16.8</v>
      </c>
      <c r="V168" s="18"/>
      <c r="W168" s="18"/>
    </row>
    <row r="169" spans="1:23" ht="25.5" customHeight="1">
      <c r="A169" s="2">
        <v>75</v>
      </c>
      <c r="B169" s="24" t="s">
        <v>185</v>
      </c>
      <c r="C169" s="24"/>
      <c r="D169" s="24"/>
      <c r="E169" s="24"/>
      <c r="F169" s="24"/>
      <c r="G169" s="24"/>
      <c r="H169" s="24"/>
      <c r="I169" s="24"/>
      <c r="J169" s="16">
        <v>0.05</v>
      </c>
      <c r="K169" s="16"/>
      <c r="L169" s="17" t="s">
        <v>289</v>
      </c>
      <c r="M169" s="17"/>
      <c r="N169" s="18">
        <v>240</v>
      </c>
      <c r="O169" s="18"/>
      <c r="P169" s="17">
        <v>1</v>
      </c>
      <c r="Q169" s="17"/>
      <c r="R169" s="18">
        <f t="shared" si="4"/>
        <v>12</v>
      </c>
      <c r="S169" s="18"/>
      <c r="T169" s="18"/>
      <c r="U169" s="18">
        <f t="shared" si="5"/>
        <v>12</v>
      </c>
      <c r="V169" s="18"/>
      <c r="W169" s="18"/>
    </row>
    <row r="170" spans="1:23" ht="31.5" customHeight="1">
      <c r="A170" s="2">
        <v>76</v>
      </c>
      <c r="B170" s="24" t="s">
        <v>186</v>
      </c>
      <c r="C170" s="24"/>
      <c r="D170" s="24"/>
      <c r="E170" s="24"/>
      <c r="F170" s="24"/>
      <c r="G170" s="24"/>
      <c r="H170" s="24"/>
      <c r="I170" s="24"/>
      <c r="J170" s="16">
        <v>0.05</v>
      </c>
      <c r="K170" s="16"/>
      <c r="L170" s="17" t="s">
        <v>289</v>
      </c>
      <c r="M170" s="17"/>
      <c r="N170" s="18">
        <v>250</v>
      </c>
      <c r="O170" s="18"/>
      <c r="P170" s="17">
        <v>1</v>
      </c>
      <c r="Q170" s="17"/>
      <c r="R170" s="18">
        <f t="shared" si="4"/>
        <v>12.5</v>
      </c>
      <c r="S170" s="18"/>
      <c r="T170" s="18"/>
      <c r="U170" s="18">
        <f t="shared" si="5"/>
        <v>12.5</v>
      </c>
      <c r="V170" s="18"/>
      <c r="W170" s="18"/>
    </row>
    <row r="171" spans="1:23" ht="12.75" customHeight="1">
      <c r="A171" s="2">
        <v>77</v>
      </c>
      <c r="B171" s="24" t="s">
        <v>187</v>
      </c>
      <c r="C171" s="24"/>
      <c r="D171" s="24"/>
      <c r="E171" s="24"/>
      <c r="F171" s="24"/>
      <c r="G171" s="24"/>
      <c r="H171" s="24"/>
      <c r="I171" s="24"/>
      <c r="J171" s="16">
        <v>0.05</v>
      </c>
      <c r="K171" s="16"/>
      <c r="L171" s="17" t="s">
        <v>289</v>
      </c>
      <c r="M171" s="17"/>
      <c r="N171" s="18">
        <v>300</v>
      </c>
      <c r="O171" s="18"/>
      <c r="P171" s="17">
        <v>1</v>
      </c>
      <c r="Q171" s="17"/>
      <c r="R171" s="18">
        <f t="shared" si="4"/>
        <v>15</v>
      </c>
      <c r="S171" s="18"/>
      <c r="T171" s="18"/>
      <c r="U171" s="18">
        <f t="shared" si="5"/>
        <v>15</v>
      </c>
      <c r="V171" s="18"/>
      <c r="W171" s="18"/>
    </row>
    <row r="172" spans="1:23" ht="12.75" customHeight="1">
      <c r="A172" s="2">
        <v>78</v>
      </c>
      <c r="B172" s="24" t="s">
        <v>188</v>
      </c>
      <c r="C172" s="24"/>
      <c r="D172" s="24"/>
      <c r="E172" s="24"/>
      <c r="F172" s="24"/>
      <c r="G172" s="24"/>
      <c r="H172" s="24"/>
      <c r="I172" s="24"/>
      <c r="J172" s="16">
        <v>0.05</v>
      </c>
      <c r="K172" s="16"/>
      <c r="L172" s="17" t="s">
        <v>289</v>
      </c>
      <c r="M172" s="17"/>
      <c r="N172" s="18">
        <v>300</v>
      </c>
      <c r="O172" s="18"/>
      <c r="P172" s="17">
        <v>1</v>
      </c>
      <c r="Q172" s="17"/>
      <c r="R172" s="18">
        <f t="shared" si="4"/>
        <v>15</v>
      </c>
      <c r="S172" s="18"/>
      <c r="T172" s="18"/>
      <c r="U172" s="18">
        <f t="shared" si="5"/>
        <v>15</v>
      </c>
      <c r="V172" s="18"/>
      <c r="W172" s="18"/>
    </row>
    <row r="173" spans="1:23" ht="27.75" customHeight="1">
      <c r="A173" s="2">
        <v>79</v>
      </c>
      <c r="B173" s="24" t="s">
        <v>189</v>
      </c>
      <c r="C173" s="24"/>
      <c r="D173" s="24"/>
      <c r="E173" s="24"/>
      <c r="F173" s="24"/>
      <c r="G173" s="24"/>
      <c r="H173" s="24"/>
      <c r="I173" s="24"/>
      <c r="J173" s="16">
        <v>0.7</v>
      </c>
      <c r="K173" s="16"/>
      <c r="L173" s="17" t="s">
        <v>289</v>
      </c>
      <c r="M173" s="17"/>
      <c r="N173" s="18">
        <v>480</v>
      </c>
      <c r="O173" s="18"/>
      <c r="P173" s="17">
        <v>2</v>
      </c>
      <c r="Q173" s="17"/>
      <c r="R173" s="18">
        <f t="shared" si="4"/>
        <v>672</v>
      </c>
      <c r="S173" s="18"/>
      <c r="T173" s="18"/>
      <c r="U173" s="18">
        <f t="shared" si="5"/>
        <v>672</v>
      </c>
      <c r="V173" s="18"/>
      <c r="W173" s="18"/>
    </row>
    <row r="174" spans="1:23" ht="12.75" customHeight="1">
      <c r="A174" s="2">
        <v>80</v>
      </c>
      <c r="B174" s="24" t="s">
        <v>190</v>
      </c>
      <c r="C174" s="24"/>
      <c r="D174" s="24"/>
      <c r="E174" s="24"/>
      <c r="F174" s="24"/>
      <c r="G174" s="24"/>
      <c r="H174" s="24"/>
      <c r="I174" s="24"/>
      <c r="J174" s="16">
        <v>0.1</v>
      </c>
      <c r="K174" s="16"/>
      <c r="L174" s="17" t="s">
        <v>289</v>
      </c>
      <c r="M174" s="17"/>
      <c r="N174" s="18">
        <v>470</v>
      </c>
      <c r="O174" s="18"/>
      <c r="P174" s="17">
        <v>3</v>
      </c>
      <c r="Q174" s="17"/>
      <c r="R174" s="18">
        <f t="shared" si="4"/>
        <v>141</v>
      </c>
      <c r="S174" s="18"/>
      <c r="T174" s="18"/>
      <c r="U174" s="18">
        <f t="shared" si="5"/>
        <v>141</v>
      </c>
      <c r="V174" s="18"/>
      <c r="W174" s="18"/>
    </row>
    <row r="175" spans="1:23" ht="27" customHeight="1">
      <c r="A175" s="2">
        <v>81</v>
      </c>
      <c r="B175" s="24" t="s">
        <v>191</v>
      </c>
      <c r="C175" s="24"/>
      <c r="D175" s="24"/>
      <c r="E175" s="24"/>
      <c r="F175" s="24"/>
      <c r="G175" s="24"/>
      <c r="H175" s="24"/>
      <c r="I175" s="24"/>
      <c r="J175" s="16">
        <v>0.1</v>
      </c>
      <c r="K175" s="16"/>
      <c r="L175" s="17" t="s">
        <v>289</v>
      </c>
      <c r="M175" s="17"/>
      <c r="N175" s="18">
        <v>860</v>
      </c>
      <c r="O175" s="18"/>
      <c r="P175" s="17">
        <v>50</v>
      </c>
      <c r="Q175" s="17"/>
      <c r="R175" s="18">
        <f t="shared" si="4"/>
        <v>4300</v>
      </c>
      <c r="S175" s="18"/>
      <c r="T175" s="18"/>
      <c r="U175" s="18">
        <f t="shared" si="5"/>
        <v>4300</v>
      </c>
      <c r="V175" s="18"/>
      <c r="W175" s="18"/>
    </row>
    <row r="176" spans="1:23" ht="27" customHeight="1">
      <c r="A176" s="2">
        <v>82</v>
      </c>
      <c r="B176" s="24" t="s">
        <v>192</v>
      </c>
      <c r="C176" s="24"/>
      <c r="D176" s="24"/>
      <c r="E176" s="24"/>
      <c r="F176" s="24"/>
      <c r="G176" s="24"/>
      <c r="H176" s="24"/>
      <c r="I176" s="24"/>
      <c r="J176" s="16">
        <v>0.3</v>
      </c>
      <c r="K176" s="16"/>
      <c r="L176" s="17" t="s">
        <v>289</v>
      </c>
      <c r="M176" s="17"/>
      <c r="N176" s="18">
        <v>200</v>
      </c>
      <c r="O176" s="18"/>
      <c r="P176" s="17">
        <v>2</v>
      </c>
      <c r="Q176" s="17"/>
      <c r="R176" s="18">
        <f t="shared" si="4"/>
        <v>120</v>
      </c>
      <c r="S176" s="18"/>
      <c r="T176" s="18"/>
      <c r="U176" s="18">
        <f t="shared" si="5"/>
        <v>120</v>
      </c>
      <c r="V176" s="18"/>
      <c r="W176" s="18"/>
    </row>
    <row r="177" spans="1:23" ht="12.75">
      <c r="A177" s="2">
        <v>83</v>
      </c>
      <c r="B177" s="24" t="s">
        <v>193</v>
      </c>
      <c r="C177" s="24"/>
      <c r="D177" s="24"/>
      <c r="E177" s="24"/>
      <c r="F177" s="24"/>
      <c r="G177" s="24"/>
      <c r="H177" s="24"/>
      <c r="I177" s="24"/>
      <c r="J177" s="16">
        <v>0.2</v>
      </c>
      <c r="K177" s="16"/>
      <c r="L177" s="17" t="s">
        <v>289</v>
      </c>
      <c r="M177" s="17"/>
      <c r="N177" s="18">
        <v>190</v>
      </c>
      <c r="O177" s="18"/>
      <c r="P177" s="17">
        <v>2</v>
      </c>
      <c r="Q177" s="17"/>
      <c r="R177" s="18">
        <f t="shared" si="4"/>
        <v>76</v>
      </c>
      <c r="S177" s="18"/>
      <c r="T177" s="18"/>
      <c r="U177" s="18">
        <f t="shared" si="5"/>
        <v>76</v>
      </c>
      <c r="V177" s="18"/>
      <c r="W177" s="18"/>
    </row>
    <row r="178" spans="1:23" ht="23.25" customHeight="1">
      <c r="A178" s="2">
        <v>84</v>
      </c>
      <c r="B178" s="24" t="s">
        <v>194</v>
      </c>
      <c r="C178" s="24"/>
      <c r="D178" s="24"/>
      <c r="E178" s="24"/>
      <c r="F178" s="24"/>
      <c r="G178" s="24"/>
      <c r="H178" s="24"/>
      <c r="I178" s="24"/>
      <c r="J178" s="16">
        <v>0.2</v>
      </c>
      <c r="K178" s="16"/>
      <c r="L178" s="17" t="s">
        <v>289</v>
      </c>
      <c r="M178" s="17"/>
      <c r="N178" s="18">
        <v>306</v>
      </c>
      <c r="O178" s="18"/>
      <c r="P178" s="17">
        <v>2</v>
      </c>
      <c r="Q178" s="17"/>
      <c r="R178" s="18">
        <f t="shared" si="4"/>
        <v>122.4</v>
      </c>
      <c r="S178" s="18"/>
      <c r="T178" s="18"/>
      <c r="U178" s="18">
        <f t="shared" si="5"/>
        <v>122.4</v>
      </c>
      <c r="V178" s="18"/>
      <c r="W178" s="18"/>
    </row>
    <row r="179" spans="1:23" ht="12.75">
      <c r="A179" s="6"/>
      <c r="B179" s="29" t="s">
        <v>278</v>
      </c>
      <c r="C179" s="29"/>
      <c r="D179" s="29"/>
      <c r="E179" s="29"/>
      <c r="F179" s="29"/>
      <c r="G179" s="29"/>
      <c r="H179" s="29"/>
      <c r="I179" s="29"/>
      <c r="J179" s="30"/>
      <c r="K179" s="30"/>
      <c r="L179" s="30"/>
      <c r="M179" s="30"/>
      <c r="N179" s="30"/>
      <c r="O179" s="30"/>
      <c r="P179" s="30"/>
      <c r="Q179" s="30"/>
      <c r="R179" s="31">
        <f>SUM(R94:T178)</f>
        <v>11383.7348</v>
      </c>
      <c r="S179" s="31"/>
      <c r="T179" s="31"/>
      <c r="U179" s="31">
        <f>SUM(U94:W178)</f>
        <v>11383.7348</v>
      </c>
      <c r="V179" s="31"/>
      <c r="W179" s="31"/>
    </row>
    <row r="181" spans="1:26" ht="12.75">
      <c r="A181" s="23" t="s">
        <v>266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2.75">
      <c r="A182" s="23" t="s">
        <v>90</v>
      </c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2.75">
      <c r="A183" s="23" t="s">
        <v>121</v>
      </c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2.75">
      <c r="A184" s="65" t="s">
        <v>196</v>
      </c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</row>
    <row r="185" spans="1:26" ht="12.75">
      <c r="A185" s="17" t="s">
        <v>268</v>
      </c>
      <c r="B185" s="17" t="s">
        <v>91</v>
      </c>
      <c r="C185" s="17"/>
      <c r="D185" s="17"/>
      <c r="E185" s="17"/>
      <c r="F185" s="17"/>
      <c r="G185" s="17"/>
      <c r="H185" s="17"/>
      <c r="I185" s="17" t="s">
        <v>92</v>
      </c>
      <c r="J185" s="17"/>
      <c r="K185" s="17" t="s">
        <v>287</v>
      </c>
      <c r="L185" s="17"/>
      <c r="M185" s="48" t="s">
        <v>2</v>
      </c>
      <c r="N185" s="49"/>
      <c r="O185" s="50"/>
      <c r="P185" s="17" t="s">
        <v>285</v>
      </c>
      <c r="Q185" s="17"/>
      <c r="R185" s="17"/>
      <c r="S185" s="17" t="s">
        <v>295</v>
      </c>
      <c r="T185" s="17"/>
      <c r="U185" s="17" t="s">
        <v>271</v>
      </c>
      <c r="V185" s="17"/>
      <c r="W185" s="17"/>
      <c r="X185" s="17"/>
      <c r="Y185" s="17"/>
      <c r="Z185" s="17"/>
    </row>
    <row r="186" spans="1:26" ht="52.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51"/>
      <c r="N186" s="52"/>
      <c r="O186" s="53"/>
      <c r="P186" s="17"/>
      <c r="Q186" s="17"/>
      <c r="R186" s="17"/>
      <c r="S186" s="17"/>
      <c r="T186" s="17"/>
      <c r="U186" s="17" t="s">
        <v>93</v>
      </c>
      <c r="V186" s="17"/>
      <c r="W186" s="17"/>
      <c r="X186" s="17" t="s">
        <v>284</v>
      </c>
      <c r="Y186" s="17"/>
      <c r="Z186" s="17"/>
    </row>
    <row r="187" spans="1:26" ht="12.75">
      <c r="A187" s="5">
        <v>1</v>
      </c>
      <c r="B187" s="32">
        <v>2</v>
      </c>
      <c r="C187" s="32"/>
      <c r="D187" s="32"/>
      <c r="E187" s="32"/>
      <c r="F187" s="32"/>
      <c r="G187" s="32"/>
      <c r="H187" s="32"/>
      <c r="I187" s="32">
        <v>3</v>
      </c>
      <c r="J187" s="32"/>
      <c r="K187" s="32">
        <v>4</v>
      </c>
      <c r="L187" s="32"/>
      <c r="M187" s="66"/>
      <c r="N187" s="67"/>
      <c r="O187" s="68"/>
      <c r="P187" s="32">
        <v>5</v>
      </c>
      <c r="Q187" s="32"/>
      <c r="R187" s="32"/>
      <c r="S187" s="32">
        <v>6</v>
      </c>
      <c r="T187" s="32"/>
      <c r="U187" s="32">
        <v>7</v>
      </c>
      <c r="V187" s="32"/>
      <c r="W187" s="32"/>
      <c r="X187" s="32">
        <v>8</v>
      </c>
      <c r="Y187" s="32"/>
      <c r="Z187" s="32"/>
    </row>
    <row r="188" spans="1:26" ht="12.75">
      <c r="A188" s="2">
        <v>1</v>
      </c>
      <c r="B188" s="24" t="s">
        <v>197</v>
      </c>
      <c r="C188" s="24"/>
      <c r="D188" s="24"/>
      <c r="E188" s="24"/>
      <c r="F188" s="24"/>
      <c r="G188" s="24"/>
      <c r="H188" s="24"/>
      <c r="I188" s="33">
        <v>0.2</v>
      </c>
      <c r="J188" s="33"/>
      <c r="K188" s="17" t="s">
        <v>289</v>
      </c>
      <c r="L188" s="17"/>
      <c r="M188" s="45">
        <v>1.23</v>
      </c>
      <c r="N188" s="46"/>
      <c r="O188" s="47"/>
      <c r="P188" s="18">
        <v>8000</v>
      </c>
      <c r="Q188" s="18"/>
      <c r="R188" s="18"/>
      <c r="S188" s="17">
        <v>1</v>
      </c>
      <c r="T188" s="17"/>
      <c r="U188" s="18">
        <f aca="true" t="shared" si="6" ref="U188:U201">I188*M188*P188*S188</f>
        <v>1968</v>
      </c>
      <c r="V188" s="18"/>
      <c r="W188" s="18"/>
      <c r="X188" s="18">
        <f aca="true" t="shared" si="7" ref="X188:X201">U188*$S$12</f>
        <v>1968</v>
      </c>
      <c r="Y188" s="18"/>
      <c r="Z188" s="18"/>
    </row>
    <row r="189" spans="1:26" ht="12.75">
      <c r="A189" s="2">
        <v>2</v>
      </c>
      <c r="B189" s="24" t="s">
        <v>198</v>
      </c>
      <c r="C189" s="24"/>
      <c r="D189" s="24"/>
      <c r="E189" s="24"/>
      <c r="F189" s="24"/>
      <c r="G189" s="24"/>
      <c r="H189" s="24"/>
      <c r="I189" s="33">
        <v>0.222</v>
      </c>
      <c r="J189" s="33"/>
      <c r="K189" s="17" t="s">
        <v>289</v>
      </c>
      <c r="L189" s="17"/>
      <c r="M189" s="45">
        <v>1.31</v>
      </c>
      <c r="N189" s="46"/>
      <c r="O189" s="47"/>
      <c r="P189" s="18">
        <v>35000</v>
      </c>
      <c r="Q189" s="18"/>
      <c r="R189" s="18"/>
      <c r="S189" s="17">
        <v>1</v>
      </c>
      <c r="T189" s="17"/>
      <c r="U189" s="18">
        <f t="shared" si="6"/>
        <v>10178.7</v>
      </c>
      <c r="V189" s="18"/>
      <c r="W189" s="18"/>
      <c r="X189" s="18">
        <f t="shared" si="7"/>
        <v>10178.7</v>
      </c>
      <c r="Y189" s="18"/>
      <c r="Z189" s="18"/>
    </row>
    <row r="190" spans="1:26" ht="12.75">
      <c r="A190" s="2">
        <v>3</v>
      </c>
      <c r="B190" s="24" t="s">
        <v>199</v>
      </c>
      <c r="C190" s="24"/>
      <c r="D190" s="24"/>
      <c r="E190" s="24"/>
      <c r="F190" s="24"/>
      <c r="G190" s="24"/>
      <c r="H190" s="24"/>
      <c r="I190" s="33">
        <v>0.2</v>
      </c>
      <c r="J190" s="33"/>
      <c r="K190" s="17" t="s">
        <v>289</v>
      </c>
      <c r="L190" s="17"/>
      <c r="M190" s="45">
        <v>1.23</v>
      </c>
      <c r="N190" s="46"/>
      <c r="O190" s="47"/>
      <c r="P190" s="18">
        <v>70000</v>
      </c>
      <c r="Q190" s="18"/>
      <c r="R190" s="18"/>
      <c r="S190" s="17">
        <v>1</v>
      </c>
      <c r="T190" s="17"/>
      <c r="U190" s="18">
        <f t="shared" si="6"/>
        <v>17220</v>
      </c>
      <c r="V190" s="18"/>
      <c r="W190" s="18"/>
      <c r="X190" s="18">
        <f t="shared" si="7"/>
        <v>17220</v>
      </c>
      <c r="Y190" s="18"/>
      <c r="Z190" s="18"/>
    </row>
    <row r="191" spans="1:26" ht="12.75">
      <c r="A191" s="2">
        <v>4</v>
      </c>
      <c r="B191" s="24" t="s">
        <v>200</v>
      </c>
      <c r="C191" s="24"/>
      <c r="D191" s="24"/>
      <c r="E191" s="24"/>
      <c r="F191" s="24"/>
      <c r="G191" s="24"/>
      <c r="H191" s="24"/>
      <c r="I191" s="33">
        <v>0.222</v>
      </c>
      <c r="J191" s="33"/>
      <c r="K191" s="17" t="s">
        <v>289</v>
      </c>
      <c r="L191" s="17"/>
      <c r="M191" s="45">
        <v>1.31</v>
      </c>
      <c r="N191" s="46"/>
      <c r="O191" s="47"/>
      <c r="P191" s="18">
        <v>35000</v>
      </c>
      <c r="Q191" s="18"/>
      <c r="R191" s="18"/>
      <c r="S191" s="17">
        <v>1</v>
      </c>
      <c r="T191" s="17"/>
      <c r="U191" s="18">
        <f t="shared" si="6"/>
        <v>10178.7</v>
      </c>
      <c r="V191" s="18"/>
      <c r="W191" s="18"/>
      <c r="X191" s="18">
        <f t="shared" si="7"/>
        <v>10178.7</v>
      </c>
      <c r="Y191" s="18"/>
      <c r="Z191" s="18"/>
    </row>
    <row r="192" spans="1:26" ht="12.75">
      <c r="A192" s="2">
        <v>5</v>
      </c>
      <c r="B192" s="24" t="s">
        <v>201</v>
      </c>
      <c r="C192" s="24"/>
      <c r="D192" s="24"/>
      <c r="E192" s="24"/>
      <c r="F192" s="24"/>
      <c r="G192" s="24"/>
      <c r="H192" s="24"/>
      <c r="I192" s="33">
        <v>0.222</v>
      </c>
      <c r="J192" s="33"/>
      <c r="K192" s="17" t="s">
        <v>289</v>
      </c>
      <c r="L192" s="17"/>
      <c r="M192" s="45">
        <v>1.26</v>
      </c>
      <c r="N192" s="46"/>
      <c r="O192" s="47"/>
      <c r="P192" s="18">
        <v>86458</v>
      </c>
      <c r="Q192" s="18"/>
      <c r="R192" s="18"/>
      <c r="S192" s="17">
        <v>1</v>
      </c>
      <c r="T192" s="17"/>
      <c r="U192" s="18">
        <f t="shared" si="6"/>
        <v>24184.03176</v>
      </c>
      <c r="V192" s="18"/>
      <c r="W192" s="18"/>
      <c r="X192" s="18">
        <f t="shared" si="7"/>
        <v>24184.03176</v>
      </c>
      <c r="Y192" s="18"/>
      <c r="Z192" s="18"/>
    </row>
    <row r="193" spans="1:26" ht="12.75">
      <c r="A193" s="2">
        <v>6</v>
      </c>
      <c r="B193" s="24" t="s">
        <v>202</v>
      </c>
      <c r="C193" s="24"/>
      <c r="D193" s="24"/>
      <c r="E193" s="24"/>
      <c r="F193" s="24"/>
      <c r="G193" s="24"/>
      <c r="H193" s="24"/>
      <c r="I193" s="33">
        <v>0.222</v>
      </c>
      <c r="J193" s="33"/>
      <c r="K193" s="17" t="s">
        <v>289</v>
      </c>
      <c r="L193" s="17"/>
      <c r="M193" s="45">
        <v>1.26</v>
      </c>
      <c r="N193" s="46"/>
      <c r="O193" s="47"/>
      <c r="P193" s="18">
        <v>12500</v>
      </c>
      <c r="Q193" s="18"/>
      <c r="R193" s="18"/>
      <c r="S193" s="17">
        <v>1</v>
      </c>
      <c r="T193" s="17"/>
      <c r="U193" s="18">
        <f t="shared" si="6"/>
        <v>3496.5000000000005</v>
      </c>
      <c r="V193" s="18"/>
      <c r="W193" s="18"/>
      <c r="X193" s="18">
        <f t="shared" si="7"/>
        <v>3496.5000000000005</v>
      </c>
      <c r="Y193" s="18"/>
      <c r="Z193" s="18"/>
    </row>
    <row r="194" spans="1:26" ht="12.75">
      <c r="A194" s="2">
        <v>7</v>
      </c>
      <c r="B194" s="24" t="s">
        <v>41</v>
      </c>
      <c r="C194" s="24"/>
      <c r="D194" s="24"/>
      <c r="E194" s="24"/>
      <c r="F194" s="24"/>
      <c r="G194" s="24"/>
      <c r="H194" s="24"/>
      <c r="I194" s="33">
        <v>0.222</v>
      </c>
      <c r="J194" s="33"/>
      <c r="K194" s="17" t="s">
        <v>289</v>
      </c>
      <c r="L194" s="17"/>
      <c r="M194" s="45">
        <v>1.31</v>
      </c>
      <c r="N194" s="46"/>
      <c r="O194" s="47"/>
      <c r="P194" s="18">
        <v>120000</v>
      </c>
      <c r="Q194" s="18"/>
      <c r="R194" s="18"/>
      <c r="S194" s="17">
        <v>1</v>
      </c>
      <c r="T194" s="17"/>
      <c r="U194" s="18">
        <f t="shared" si="6"/>
        <v>34898.4</v>
      </c>
      <c r="V194" s="18"/>
      <c r="W194" s="18"/>
      <c r="X194" s="18">
        <f t="shared" si="7"/>
        <v>34898.4</v>
      </c>
      <c r="Y194" s="18"/>
      <c r="Z194" s="18"/>
    </row>
    <row r="195" spans="1:26" ht="26.25" customHeight="1">
      <c r="A195" s="2">
        <v>8</v>
      </c>
      <c r="B195" s="24" t="s">
        <v>42</v>
      </c>
      <c r="C195" s="24"/>
      <c r="D195" s="24"/>
      <c r="E195" s="24"/>
      <c r="F195" s="24"/>
      <c r="G195" s="24"/>
      <c r="H195" s="24"/>
      <c r="I195" s="33">
        <v>0.222</v>
      </c>
      <c r="J195" s="33"/>
      <c r="K195" s="17" t="s">
        <v>289</v>
      </c>
      <c r="L195" s="17"/>
      <c r="M195" s="45">
        <v>1.26</v>
      </c>
      <c r="N195" s="46"/>
      <c r="O195" s="47"/>
      <c r="P195" s="18">
        <v>3000</v>
      </c>
      <c r="Q195" s="18"/>
      <c r="R195" s="18"/>
      <c r="S195" s="17">
        <v>1</v>
      </c>
      <c r="T195" s="17"/>
      <c r="U195" s="18">
        <f t="shared" si="6"/>
        <v>839.1600000000001</v>
      </c>
      <c r="V195" s="18"/>
      <c r="W195" s="18"/>
      <c r="X195" s="18">
        <f t="shared" si="7"/>
        <v>839.1600000000001</v>
      </c>
      <c r="Y195" s="18"/>
      <c r="Z195" s="18"/>
    </row>
    <row r="196" spans="1:26" ht="12.75">
      <c r="A196" s="2">
        <v>9</v>
      </c>
      <c r="B196" s="24" t="s">
        <v>43</v>
      </c>
      <c r="C196" s="24"/>
      <c r="D196" s="24"/>
      <c r="E196" s="24"/>
      <c r="F196" s="24"/>
      <c r="G196" s="24"/>
      <c r="H196" s="24"/>
      <c r="I196" s="33">
        <v>0.222</v>
      </c>
      <c r="J196" s="33"/>
      <c r="K196" s="17" t="s">
        <v>289</v>
      </c>
      <c r="L196" s="17"/>
      <c r="M196" s="45">
        <v>1.31</v>
      </c>
      <c r="N196" s="46"/>
      <c r="O196" s="47"/>
      <c r="P196" s="18">
        <v>6200</v>
      </c>
      <c r="Q196" s="18"/>
      <c r="R196" s="18"/>
      <c r="S196" s="17">
        <v>1</v>
      </c>
      <c r="T196" s="17"/>
      <c r="U196" s="18">
        <f t="shared" si="6"/>
        <v>1803.084</v>
      </c>
      <c r="V196" s="18"/>
      <c r="W196" s="18"/>
      <c r="X196" s="18">
        <f t="shared" si="7"/>
        <v>1803.084</v>
      </c>
      <c r="Y196" s="18"/>
      <c r="Z196" s="18"/>
    </row>
    <row r="197" spans="1:26" ht="12.75">
      <c r="A197" s="2">
        <v>10</v>
      </c>
      <c r="B197" s="24" t="s">
        <v>44</v>
      </c>
      <c r="C197" s="24"/>
      <c r="D197" s="24"/>
      <c r="E197" s="24"/>
      <c r="F197" s="24"/>
      <c r="G197" s="24"/>
      <c r="H197" s="24"/>
      <c r="I197" s="33">
        <v>0.222</v>
      </c>
      <c r="J197" s="33"/>
      <c r="K197" s="17" t="s">
        <v>289</v>
      </c>
      <c r="L197" s="17"/>
      <c r="M197" s="45">
        <v>1.31</v>
      </c>
      <c r="N197" s="46"/>
      <c r="O197" s="47"/>
      <c r="P197" s="18">
        <v>7000</v>
      </c>
      <c r="Q197" s="18"/>
      <c r="R197" s="18"/>
      <c r="S197" s="17">
        <v>1</v>
      </c>
      <c r="T197" s="17"/>
      <c r="U197" s="18">
        <f t="shared" si="6"/>
        <v>2035.7400000000002</v>
      </c>
      <c r="V197" s="18"/>
      <c r="W197" s="18"/>
      <c r="X197" s="18">
        <f t="shared" si="7"/>
        <v>2035.7400000000002</v>
      </c>
      <c r="Y197" s="18"/>
      <c r="Z197" s="18"/>
    </row>
    <row r="198" spans="1:26" ht="12.75">
      <c r="A198" s="2">
        <v>11</v>
      </c>
      <c r="B198" s="24" t="s">
        <v>45</v>
      </c>
      <c r="C198" s="24"/>
      <c r="D198" s="24"/>
      <c r="E198" s="24"/>
      <c r="F198" s="24"/>
      <c r="G198" s="24"/>
      <c r="H198" s="24"/>
      <c r="I198" s="33">
        <v>0.286</v>
      </c>
      <c r="J198" s="33"/>
      <c r="K198" s="17" t="s">
        <v>289</v>
      </c>
      <c r="L198" s="17"/>
      <c r="M198" s="45">
        <v>1.25</v>
      </c>
      <c r="N198" s="46"/>
      <c r="O198" s="47"/>
      <c r="P198" s="18">
        <v>100000</v>
      </c>
      <c r="Q198" s="18"/>
      <c r="R198" s="18"/>
      <c r="S198" s="17">
        <v>1</v>
      </c>
      <c r="T198" s="17"/>
      <c r="U198" s="18">
        <f t="shared" si="6"/>
        <v>35750</v>
      </c>
      <c r="V198" s="18"/>
      <c r="W198" s="18"/>
      <c r="X198" s="18">
        <f t="shared" si="7"/>
        <v>35750</v>
      </c>
      <c r="Y198" s="18"/>
      <c r="Z198" s="18"/>
    </row>
    <row r="199" spans="1:26" ht="12.75">
      <c r="A199" s="2">
        <v>12</v>
      </c>
      <c r="B199" s="24" t="s">
        <v>46</v>
      </c>
      <c r="C199" s="24"/>
      <c r="D199" s="24"/>
      <c r="E199" s="24"/>
      <c r="F199" s="24"/>
      <c r="G199" s="24"/>
      <c r="H199" s="24"/>
      <c r="I199" s="33">
        <v>0.063</v>
      </c>
      <c r="J199" s="33"/>
      <c r="K199" s="17" t="s">
        <v>289</v>
      </c>
      <c r="L199" s="17"/>
      <c r="M199" s="45">
        <v>1.23</v>
      </c>
      <c r="N199" s="46"/>
      <c r="O199" s="47"/>
      <c r="P199" s="18">
        <v>9500</v>
      </c>
      <c r="Q199" s="18"/>
      <c r="R199" s="18"/>
      <c r="S199" s="17">
        <v>3</v>
      </c>
      <c r="T199" s="17"/>
      <c r="U199" s="18">
        <f t="shared" si="6"/>
        <v>2208.465</v>
      </c>
      <c r="V199" s="18"/>
      <c r="W199" s="18"/>
      <c r="X199" s="18">
        <f t="shared" si="7"/>
        <v>2208.465</v>
      </c>
      <c r="Y199" s="18"/>
      <c r="Z199" s="18"/>
    </row>
    <row r="200" spans="1:26" ht="12.75">
      <c r="A200" s="2">
        <v>13</v>
      </c>
      <c r="B200" s="24" t="s">
        <v>47</v>
      </c>
      <c r="C200" s="24"/>
      <c r="D200" s="24"/>
      <c r="E200" s="24"/>
      <c r="F200" s="24"/>
      <c r="G200" s="24"/>
      <c r="H200" s="24"/>
      <c r="I200" s="33">
        <v>0.083</v>
      </c>
      <c r="J200" s="33"/>
      <c r="K200" s="17" t="s">
        <v>289</v>
      </c>
      <c r="L200" s="17"/>
      <c r="M200" s="45">
        <v>1.26</v>
      </c>
      <c r="N200" s="46"/>
      <c r="O200" s="47"/>
      <c r="P200" s="18">
        <v>2500</v>
      </c>
      <c r="Q200" s="18"/>
      <c r="R200" s="18"/>
      <c r="S200" s="17">
        <v>1</v>
      </c>
      <c r="T200" s="17"/>
      <c r="U200" s="18">
        <f t="shared" si="6"/>
        <v>261.45</v>
      </c>
      <c r="V200" s="18"/>
      <c r="W200" s="18"/>
      <c r="X200" s="18">
        <f t="shared" si="7"/>
        <v>261.45</v>
      </c>
      <c r="Y200" s="18"/>
      <c r="Z200" s="18"/>
    </row>
    <row r="201" spans="1:26" ht="26.25" customHeight="1">
      <c r="A201" s="2">
        <v>14</v>
      </c>
      <c r="B201" s="24" t="s">
        <v>48</v>
      </c>
      <c r="C201" s="24"/>
      <c r="D201" s="24"/>
      <c r="E201" s="24"/>
      <c r="F201" s="24"/>
      <c r="G201" s="24"/>
      <c r="H201" s="24"/>
      <c r="I201" s="33">
        <v>0.2</v>
      </c>
      <c r="J201" s="33"/>
      <c r="K201" s="17" t="s">
        <v>289</v>
      </c>
      <c r="L201" s="17"/>
      <c r="M201" s="45">
        <v>1.31</v>
      </c>
      <c r="N201" s="46"/>
      <c r="O201" s="47"/>
      <c r="P201" s="18">
        <v>850000</v>
      </c>
      <c r="Q201" s="18"/>
      <c r="R201" s="18"/>
      <c r="S201" s="17">
        <v>1</v>
      </c>
      <c r="T201" s="17"/>
      <c r="U201" s="18">
        <f t="shared" si="6"/>
        <v>222700</v>
      </c>
      <c r="V201" s="18"/>
      <c r="W201" s="18"/>
      <c r="X201" s="18">
        <f t="shared" si="7"/>
        <v>222700</v>
      </c>
      <c r="Y201" s="18"/>
      <c r="Z201" s="18"/>
    </row>
    <row r="202" spans="1:26" ht="12.75">
      <c r="A202" s="6"/>
      <c r="B202" s="29" t="s">
        <v>278</v>
      </c>
      <c r="C202" s="29"/>
      <c r="D202" s="29"/>
      <c r="E202" s="29"/>
      <c r="F202" s="29"/>
      <c r="G202" s="29"/>
      <c r="H202" s="29"/>
      <c r="I202" s="30"/>
      <c r="J202" s="30"/>
      <c r="K202" s="30"/>
      <c r="L202" s="30"/>
      <c r="M202" s="69"/>
      <c r="N202" s="70"/>
      <c r="O202" s="71"/>
      <c r="P202" s="31">
        <f>SUM(P188:R201)</f>
        <v>1345158</v>
      </c>
      <c r="Q202" s="30"/>
      <c r="R202" s="30"/>
      <c r="S202" s="30"/>
      <c r="T202" s="30"/>
      <c r="U202" s="31">
        <f>SUM(U188:W201)</f>
        <v>367722.23076000006</v>
      </c>
      <c r="V202" s="31"/>
      <c r="W202" s="31"/>
      <c r="X202" s="31">
        <f>SUM(X188:Z201)</f>
        <v>367722.23076000006</v>
      </c>
      <c r="Y202" s="31"/>
      <c r="Z202" s="31"/>
    </row>
    <row r="203" spans="11:14" ht="12.75">
      <c r="K203" s="10"/>
      <c r="L203" s="10"/>
      <c r="M203" s="10"/>
      <c r="N203" s="10"/>
    </row>
    <row r="204" ht="12.75" hidden="1"/>
    <row r="205" ht="12.75" hidden="1"/>
    <row r="206" ht="12.75" hidden="1"/>
    <row r="207" ht="12.75" hidden="1"/>
    <row r="208" ht="12.75" hidden="1"/>
    <row r="209" spans="11:14" ht="12.75" hidden="1">
      <c r="K209" s="11"/>
      <c r="L209" s="12"/>
      <c r="M209" s="12"/>
      <c r="N209" s="12"/>
    </row>
    <row r="210" spans="11:14" ht="12.75" hidden="1">
      <c r="K210" s="11"/>
      <c r="L210" s="12"/>
      <c r="M210" s="12"/>
      <c r="N210" s="12"/>
    </row>
    <row r="211" spans="1:36" ht="12.75">
      <c r="A211" s="98" t="s">
        <v>102</v>
      </c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</row>
    <row r="212" spans="1:36" ht="12.75">
      <c r="A212" s="98" t="s">
        <v>50</v>
      </c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</row>
    <row r="213" spans="1:36" ht="12.75">
      <c r="A213" s="98" t="s">
        <v>19</v>
      </c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</row>
    <row r="214" spans="1:36" ht="12.75">
      <c r="A214" s="72" t="s">
        <v>104</v>
      </c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3">
        <v>0.033</v>
      </c>
      <c r="R214" s="73"/>
      <c r="S214" s="14" t="s">
        <v>51</v>
      </c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</row>
    <row r="215" spans="14:16" ht="12.75" hidden="1">
      <c r="N215" s="22"/>
      <c r="O215" s="22"/>
      <c r="P215" s="22"/>
    </row>
    <row r="216" spans="1:23" ht="12.75" hidden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</row>
    <row r="217" spans="1:23" ht="12.75" hidden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</row>
    <row r="218" spans="1:23" ht="12.75" hidden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</row>
    <row r="219" spans="1:23" ht="12.75" hidden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</row>
    <row r="220" spans="1:23" ht="12.75" hidden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2.75" hidden="1">
      <c r="A221" s="55"/>
      <c r="B221" s="48"/>
      <c r="C221" s="49"/>
      <c r="D221" s="49"/>
      <c r="E221" s="49"/>
      <c r="F221" s="49"/>
      <c r="G221" s="49"/>
      <c r="H221" s="49"/>
      <c r="I221" s="49"/>
      <c r="J221" s="50"/>
      <c r="K221" s="48"/>
      <c r="L221" s="49"/>
      <c r="M221" s="49"/>
      <c r="N221" s="50"/>
      <c r="O221" s="48"/>
      <c r="P221" s="49"/>
      <c r="Q221" s="50"/>
      <c r="R221" s="45"/>
      <c r="S221" s="46"/>
      <c r="T221" s="46"/>
      <c r="U221" s="46"/>
      <c r="V221" s="46"/>
      <c r="W221" s="47"/>
    </row>
    <row r="222" spans="1:23" ht="12.75" hidden="1">
      <c r="A222" s="56"/>
      <c r="B222" s="58"/>
      <c r="C222" s="59"/>
      <c r="D222" s="59"/>
      <c r="E222" s="59"/>
      <c r="F222" s="59"/>
      <c r="G222" s="59"/>
      <c r="H222" s="59"/>
      <c r="I222" s="59"/>
      <c r="J222" s="60"/>
      <c r="K222" s="58"/>
      <c r="L222" s="59"/>
      <c r="M222" s="59"/>
      <c r="N222" s="60"/>
      <c r="O222" s="58"/>
      <c r="P222" s="59"/>
      <c r="Q222" s="60"/>
      <c r="R222" s="48"/>
      <c r="S222" s="49"/>
      <c r="T222" s="50"/>
      <c r="U222" s="48"/>
      <c r="V222" s="49"/>
      <c r="W222" s="50"/>
    </row>
    <row r="223" spans="1:23" ht="12.75" hidden="1">
      <c r="A223" s="57"/>
      <c r="B223" s="51"/>
      <c r="C223" s="52"/>
      <c r="D223" s="52"/>
      <c r="E223" s="52"/>
      <c r="F223" s="52"/>
      <c r="G223" s="52"/>
      <c r="H223" s="52"/>
      <c r="I223" s="52"/>
      <c r="J223" s="53"/>
      <c r="K223" s="51"/>
      <c r="L223" s="52"/>
      <c r="M223" s="52"/>
      <c r="N223" s="53"/>
      <c r="O223" s="51"/>
      <c r="P223" s="52"/>
      <c r="Q223" s="53"/>
      <c r="R223" s="51"/>
      <c r="S223" s="52"/>
      <c r="T223" s="53"/>
      <c r="U223" s="51"/>
      <c r="V223" s="52"/>
      <c r="W223" s="53"/>
    </row>
    <row r="224" spans="1:23" ht="12.75" hidden="1">
      <c r="A224" s="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</row>
    <row r="225" spans="1:23" ht="24.75" customHeight="1" hidden="1">
      <c r="A225" s="39"/>
      <c r="B225" s="42"/>
      <c r="C225" s="43"/>
      <c r="D225" s="43"/>
      <c r="E225" s="43"/>
      <c r="F225" s="43"/>
      <c r="G225" s="43"/>
      <c r="H225" s="43"/>
      <c r="I225" s="43"/>
      <c r="J225" s="44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</row>
    <row r="226" spans="1:23" ht="12.75" hidden="1">
      <c r="A226" s="40"/>
      <c r="B226" s="24"/>
      <c r="C226" s="24"/>
      <c r="D226" s="24"/>
      <c r="E226" s="24"/>
      <c r="F226" s="24"/>
      <c r="G226" s="24"/>
      <c r="H226" s="24"/>
      <c r="I226" s="24"/>
      <c r="J226" s="24"/>
      <c r="K226" s="18"/>
      <c r="L226" s="18"/>
      <c r="M226" s="18"/>
      <c r="N226" s="18"/>
      <c r="O226" s="18"/>
      <c r="P226" s="18"/>
      <c r="Q226" s="18"/>
      <c r="R226" s="35"/>
      <c r="S226" s="35"/>
      <c r="T226" s="35"/>
      <c r="U226" s="35"/>
      <c r="V226" s="35"/>
      <c r="W226" s="35"/>
    </row>
    <row r="227" spans="1:23" ht="12.75" hidden="1">
      <c r="A227" s="40"/>
      <c r="B227" s="24"/>
      <c r="C227" s="24"/>
      <c r="D227" s="24"/>
      <c r="E227" s="24"/>
      <c r="F227" s="24"/>
      <c r="G227" s="24"/>
      <c r="H227" s="24"/>
      <c r="I227" s="24"/>
      <c r="J227" s="24"/>
      <c r="K227" s="18"/>
      <c r="L227" s="18"/>
      <c r="M227" s="18"/>
      <c r="N227" s="18"/>
      <c r="O227" s="18"/>
      <c r="P227" s="18"/>
      <c r="Q227" s="18"/>
      <c r="R227" s="35"/>
      <c r="S227" s="35"/>
      <c r="T227" s="35"/>
      <c r="U227" s="35"/>
      <c r="V227" s="35"/>
      <c r="W227" s="35"/>
    </row>
    <row r="228" spans="1:23" ht="12.75" hidden="1">
      <c r="A228" s="40"/>
      <c r="B228" s="24"/>
      <c r="C228" s="24"/>
      <c r="D228" s="24"/>
      <c r="E228" s="24"/>
      <c r="F228" s="24"/>
      <c r="G228" s="24"/>
      <c r="H228" s="24"/>
      <c r="I228" s="24"/>
      <c r="J228" s="24"/>
      <c r="K228" s="18"/>
      <c r="L228" s="18"/>
      <c r="M228" s="18"/>
      <c r="N228" s="18"/>
      <c r="O228" s="18"/>
      <c r="P228" s="18"/>
      <c r="Q228" s="18"/>
      <c r="R228" s="35"/>
      <c r="S228" s="35"/>
      <c r="T228" s="35"/>
      <c r="U228" s="35"/>
      <c r="V228" s="35"/>
      <c r="W228" s="35"/>
    </row>
    <row r="229" spans="1:23" ht="12.75" hidden="1">
      <c r="A229" s="40"/>
      <c r="B229" s="37"/>
      <c r="C229" s="37"/>
      <c r="D229" s="37"/>
      <c r="E229" s="37"/>
      <c r="F229" s="37"/>
      <c r="G229" s="37"/>
      <c r="H229" s="37"/>
      <c r="I229" s="37"/>
      <c r="J229" s="37"/>
      <c r="K229" s="38"/>
      <c r="L229" s="38"/>
      <c r="M229" s="38"/>
      <c r="N229" s="38"/>
      <c r="O229" s="38"/>
      <c r="P229" s="38"/>
      <c r="Q229" s="38"/>
      <c r="R229" s="36"/>
      <c r="S229" s="36"/>
      <c r="T229" s="36"/>
      <c r="U229" s="36"/>
      <c r="V229" s="36"/>
      <c r="W229" s="36"/>
    </row>
    <row r="230" spans="1:23" ht="12.75" hidden="1">
      <c r="A230" s="40"/>
      <c r="B230" s="24"/>
      <c r="C230" s="24"/>
      <c r="D230" s="24"/>
      <c r="E230" s="24"/>
      <c r="F230" s="24"/>
      <c r="G230" s="24"/>
      <c r="H230" s="24"/>
      <c r="I230" s="24"/>
      <c r="J230" s="24"/>
      <c r="K230" s="18"/>
      <c r="L230" s="18"/>
      <c r="M230" s="18"/>
      <c r="N230" s="18"/>
      <c r="O230" s="18"/>
      <c r="P230" s="18"/>
      <c r="Q230" s="18"/>
      <c r="R230" s="35"/>
      <c r="S230" s="35"/>
      <c r="T230" s="35"/>
      <c r="U230" s="35"/>
      <c r="V230" s="35"/>
      <c r="W230" s="35"/>
    </row>
    <row r="231" spans="1:23" ht="26.25" customHeight="1" hidden="1">
      <c r="A231" s="40"/>
      <c r="B231" s="24"/>
      <c r="C231" s="24"/>
      <c r="D231" s="24"/>
      <c r="E231" s="24"/>
      <c r="F231" s="24"/>
      <c r="G231" s="24"/>
      <c r="H231" s="24"/>
      <c r="I231" s="24"/>
      <c r="J231" s="24"/>
      <c r="K231" s="18"/>
      <c r="L231" s="18"/>
      <c r="M231" s="18"/>
      <c r="N231" s="18"/>
      <c r="O231" s="18"/>
      <c r="P231" s="18"/>
      <c r="Q231" s="18"/>
      <c r="R231" s="35"/>
      <c r="S231" s="35"/>
      <c r="T231" s="35"/>
      <c r="U231" s="35"/>
      <c r="V231" s="35"/>
      <c r="W231" s="35"/>
    </row>
    <row r="232" spans="1:23" ht="27.75" customHeight="1" hidden="1">
      <c r="A232" s="40"/>
      <c r="B232" s="24"/>
      <c r="C232" s="24"/>
      <c r="D232" s="24"/>
      <c r="E232" s="24"/>
      <c r="F232" s="24"/>
      <c r="G232" s="24"/>
      <c r="H232" s="24"/>
      <c r="I232" s="24"/>
      <c r="J232" s="24"/>
      <c r="K232" s="18"/>
      <c r="L232" s="18"/>
      <c r="M232" s="18"/>
      <c r="N232" s="18"/>
      <c r="O232" s="18"/>
      <c r="P232" s="18"/>
      <c r="Q232" s="18"/>
      <c r="R232" s="35"/>
      <c r="S232" s="35"/>
      <c r="T232" s="35"/>
      <c r="U232" s="35"/>
      <c r="V232" s="35"/>
      <c r="W232" s="35"/>
    </row>
    <row r="233" spans="1:23" ht="12.75" hidden="1">
      <c r="A233" s="40"/>
      <c r="B233" s="24"/>
      <c r="C233" s="24"/>
      <c r="D233" s="24"/>
      <c r="E233" s="24"/>
      <c r="F233" s="24"/>
      <c r="G233" s="24"/>
      <c r="H233" s="24"/>
      <c r="I233" s="24"/>
      <c r="J233" s="24"/>
      <c r="K233" s="18"/>
      <c r="L233" s="18"/>
      <c r="M233" s="18"/>
      <c r="N233" s="18"/>
      <c r="O233" s="18"/>
      <c r="P233" s="18"/>
      <c r="Q233" s="18"/>
      <c r="R233" s="35"/>
      <c r="S233" s="35"/>
      <c r="T233" s="35"/>
      <c r="U233" s="35"/>
      <c r="V233" s="35"/>
      <c r="W233" s="35"/>
    </row>
    <row r="234" spans="1:23" ht="12.75" hidden="1">
      <c r="A234" s="41"/>
      <c r="B234" s="37"/>
      <c r="C234" s="37"/>
      <c r="D234" s="37"/>
      <c r="E234" s="37"/>
      <c r="F234" s="37"/>
      <c r="G234" s="37"/>
      <c r="H234" s="37"/>
      <c r="I234" s="37"/>
      <c r="J234" s="37"/>
      <c r="K234" s="38"/>
      <c r="L234" s="38"/>
      <c r="M234" s="38"/>
      <c r="N234" s="38"/>
      <c r="O234" s="38"/>
      <c r="P234" s="38"/>
      <c r="Q234" s="38"/>
      <c r="R234" s="36"/>
      <c r="S234" s="36"/>
      <c r="T234" s="36"/>
      <c r="U234" s="36"/>
      <c r="V234" s="36"/>
      <c r="W234" s="36"/>
    </row>
    <row r="235" spans="1:23" ht="12.75" hidden="1">
      <c r="A235" s="3"/>
      <c r="B235" s="25"/>
      <c r="C235" s="25"/>
      <c r="D235" s="25"/>
      <c r="E235" s="25"/>
      <c r="F235" s="25"/>
      <c r="G235" s="25"/>
      <c r="H235" s="25"/>
      <c r="I235" s="25"/>
      <c r="J235" s="25"/>
      <c r="K235" s="28"/>
      <c r="L235" s="27"/>
      <c r="M235" s="27"/>
      <c r="N235" s="27"/>
      <c r="O235" s="27"/>
      <c r="P235" s="27"/>
      <c r="Q235" s="27"/>
      <c r="R235" s="28"/>
      <c r="S235" s="27"/>
      <c r="T235" s="27"/>
      <c r="U235" s="28"/>
      <c r="V235" s="27"/>
      <c r="W235" s="27"/>
    </row>
    <row r="236" spans="1:23" ht="12.75" hidden="1">
      <c r="A236" s="2"/>
      <c r="B236" s="24"/>
      <c r="C236" s="24"/>
      <c r="D236" s="24"/>
      <c r="E236" s="24"/>
      <c r="F236" s="24"/>
      <c r="G236" s="24"/>
      <c r="H236" s="24"/>
      <c r="I236" s="24"/>
      <c r="J236" s="24"/>
      <c r="K236" s="17"/>
      <c r="L236" s="17"/>
      <c r="M236" s="17"/>
      <c r="N236" s="17"/>
      <c r="O236" s="17"/>
      <c r="P236" s="17"/>
      <c r="Q236" s="17"/>
      <c r="R236" s="18"/>
      <c r="S236" s="18"/>
      <c r="T236" s="18"/>
      <c r="U236" s="18"/>
      <c r="V236" s="18"/>
      <c r="W236" s="18"/>
    </row>
    <row r="237" spans="1:23" ht="12.75" hidden="1">
      <c r="A237" s="3"/>
      <c r="B237" s="25"/>
      <c r="C237" s="25"/>
      <c r="D237" s="25"/>
      <c r="E237" s="25"/>
      <c r="F237" s="25"/>
      <c r="G237" s="25"/>
      <c r="H237" s="25"/>
      <c r="I237" s="25"/>
      <c r="J237" s="25"/>
      <c r="K237" s="27"/>
      <c r="L237" s="27"/>
      <c r="M237" s="27"/>
      <c r="N237" s="27"/>
      <c r="O237" s="27"/>
      <c r="P237" s="27"/>
      <c r="Q237" s="27"/>
      <c r="R237" s="28"/>
      <c r="S237" s="27"/>
      <c r="T237" s="27"/>
      <c r="U237" s="28"/>
      <c r="V237" s="27"/>
      <c r="W237" s="27"/>
    </row>
    <row r="238" spans="1:23" ht="25.5" customHeight="1" hidden="1">
      <c r="A238" s="2"/>
      <c r="B238" s="24"/>
      <c r="C238" s="24"/>
      <c r="D238" s="24"/>
      <c r="E238" s="24"/>
      <c r="F238" s="24"/>
      <c r="G238" s="24"/>
      <c r="H238" s="24"/>
      <c r="I238" s="24"/>
      <c r="J238" s="24"/>
      <c r="K238" s="17"/>
      <c r="L238" s="17"/>
      <c r="M238" s="17"/>
      <c r="N238" s="17"/>
      <c r="O238" s="17"/>
      <c r="P238" s="17"/>
      <c r="Q238" s="17"/>
      <c r="R238" s="18"/>
      <c r="S238" s="18"/>
      <c r="T238" s="18"/>
      <c r="U238" s="18"/>
      <c r="V238" s="18"/>
      <c r="W238" s="18"/>
    </row>
    <row r="239" spans="1:23" ht="12.75" hidden="1">
      <c r="A239" s="2"/>
      <c r="B239" s="24"/>
      <c r="C239" s="24"/>
      <c r="D239" s="24"/>
      <c r="E239" s="24"/>
      <c r="F239" s="24"/>
      <c r="G239" s="24"/>
      <c r="H239" s="24"/>
      <c r="I239" s="24"/>
      <c r="J239" s="24"/>
      <c r="K239" s="17"/>
      <c r="L239" s="17"/>
      <c r="M239" s="17"/>
      <c r="N239" s="17"/>
      <c r="O239" s="17"/>
      <c r="P239" s="17"/>
      <c r="Q239" s="17"/>
      <c r="R239" s="18"/>
      <c r="S239" s="18"/>
      <c r="T239" s="18"/>
      <c r="U239" s="18"/>
      <c r="V239" s="18"/>
      <c r="W239" s="18"/>
    </row>
    <row r="240" spans="1:28" ht="12.75" hidden="1">
      <c r="A240" s="3"/>
      <c r="B240" s="25"/>
      <c r="C240" s="25"/>
      <c r="D240" s="25"/>
      <c r="E240" s="25"/>
      <c r="F240" s="25"/>
      <c r="G240" s="25"/>
      <c r="H240" s="25"/>
      <c r="I240" s="25"/>
      <c r="J240" s="25"/>
      <c r="K240" s="27"/>
      <c r="L240" s="27"/>
      <c r="M240" s="27"/>
      <c r="N240" s="27"/>
      <c r="O240" s="27"/>
      <c r="P240" s="27"/>
      <c r="Q240" s="27"/>
      <c r="R240" s="28"/>
      <c r="S240" s="27"/>
      <c r="T240" s="27"/>
      <c r="U240" s="28"/>
      <c r="V240" s="27"/>
      <c r="W240" s="27"/>
      <c r="Y240" s="9"/>
      <c r="Z240" s="9"/>
      <c r="AA240" s="9"/>
      <c r="AB240" s="9"/>
    </row>
    <row r="241" ht="12.75" hidden="1"/>
    <row r="242" spans="1:23" ht="12.75" hidden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</row>
    <row r="243" spans="1:23" ht="12.75" hidden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</row>
    <row r="244" spans="1:23" ht="12.75" hidden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</row>
    <row r="245" spans="1:23" ht="12.75" hidden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</row>
    <row r="246" spans="1:23" ht="12.75" hidden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2.75" hidden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</row>
    <row r="248" spans="1:23" ht="56.25" customHeight="1" hidden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</row>
    <row r="249" spans="1:23" ht="12.75" hidden="1">
      <c r="A249" s="5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</row>
    <row r="250" spans="1:23" ht="12.75" hidden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</row>
    <row r="251" spans="1:23" ht="12.75" hidden="1">
      <c r="A251" s="2"/>
      <c r="B251" s="24"/>
      <c r="C251" s="24"/>
      <c r="D251" s="24"/>
      <c r="E251" s="24"/>
      <c r="F251" s="24"/>
      <c r="G251" s="24"/>
      <c r="H251" s="24"/>
      <c r="I251" s="24"/>
      <c r="J251" s="24"/>
      <c r="K251" s="17"/>
      <c r="L251" s="17"/>
      <c r="M251" s="34"/>
      <c r="N251" s="34"/>
      <c r="O251" s="18"/>
      <c r="P251" s="18"/>
      <c r="Q251" s="18"/>
      <c r="R251" s="18"/>
      <c r="S251" s="18"/>
      <c r="T251" s="18"/>
      <c r="U251" s="18"/>
      <c r="V251" s="18"/>
      <c r="W251" s="18"/>
    </row>
    <row r="252" spans="1:23" ht="12.75" hidden="1">
      <c r="A252" s="2"/>
      <c r="B252" s="24"/>
      <c r="C252" s="24"/>
      <c r="D252" s="24"/>
      <c r="E252" s="24"/>
      <c r="F252" s="24"/>
      <c r="G252" s="24"/>
      <c r="H252" s="24"/>
      <c r="I252" s="24"/>
      <c r="J252" s="24"/>
      <c r="K252" s="17"/>
      <c r="L252" s="17"/>
      <c r="M252" s="34"/>
      <c r="N252" s="34"/>
      <c r="O252" s="18"/>
      <c r="P252" s="18"/>
      <c r="Q252" s="18"/>
      <c r="R252" s="18"/>
      <c r="S252" s="18"/>
      <c r="T252" s="18"/>
      <c r="U252" s="18"/>
      <c r="V252" s="18"/>
      <c r="W252" s="18"/>
    </row>
    <row r="253" spans="1:23" ht="12.75" hidden="1">
      <c r="A253" s="2"/>
      <c r="B253" s="24"/>
      <c r="C253" s="24"/>
      <c r="D253" s="24"/>
      <c r="E253" s="24"/>
      <c r="F253" s="24"/>
      <c r="G253" s="24"/>
      <c r="H253" s="24"/>
      <c r="I253" s="24"/>
      <c r="J253" s="24"/>
      <c r="K253" s="17"/>
      <c r="L253" s="17"/>
      <c r="M253" s="34"/>
      <c r="N253" s="34"/>
      <c r="O253" s="18"/>
      <c r="P253" s="18"/>
      <c r="Q253" s="18"/>
      <c r="R253" s="18"/>
      <c r="S253" s="18"/>
      <c r="T253" s="18"/>
      <c r="U253" s="18"/>
      <c r="V253" s="18"/>
      <c r="W253" s="18"/>
    </row>
    <row r="254" spans="1:23" ht="12.75" hidden="1">
      <c r="A254" s="2"/>
      <c r="B254" s="24"/>
      <c r="C254" s="24"/>
      <c r="D254" s="24"/>
      <c r="E254" s="24"/>
      <c r="F254" s="24"/>
      <c r="G254" s="24"/>
      <c r="H254" s="24"/>
      <c r="I254" s="24"/>
      <c r="J254" s="24"/>
      <c r="K254" s="17"/>
      <c r="L254" s="17"/>
      <c r="M254" s="34"/>
      <c r="N254" s="34"/>
      <c r="O254" s="18"/>
      <c r="P254" s="18"/>
      <c r="Q254" s="18"/>
      <c r="R254" s="18"/>
      <c r="S254" s="18"/>
      <c r="T254" s="18"/>
      <c r="U254" s="18"/>
      <c r="V254" s="18"/>
      <c r="W254" s="18"/>
    </row>
    <row r="255" spans="1:23" ht="12.75" hidden="1">
      <c r="A255" s="2"/>
      <c r="B255" s="24"/>
      <c r="C255" s="24"/>
      <c r="D255" s="24"/>
      <c r="E255" s="24"/>
      <c r="F255" s="24"/>
      <c r="G255" s="24"/>
      <c r="H255" s="24"/>
      <c r="I255" s="24"/>
      <c r="J255" s="24"/>
      <c r="K255" s="17"/>
      <c r="L255" s="17"/>
      <c r="M255" s="34"/>
      <c r="N255" s="34"/>
      <c r="O255" s="18"/>
      <c r="P255" s="18"/>
      <c r="Q255" s="18"/>
      <c r="R255" s="18"/>
      <c r="S255" s="18"/>
      <c r="T255" s="18"/>
      <c r="U255" s="18"/>
      <c r="V255" s="18"/>
      <c r="W255" s="18"/>
    </row>
    <row r="256" spans="1:23" ht="12.75" hidden="1">
      <c r="A256" s="2"/>
      <c r="B256" s="24"/>
      <c r="C256" s="24"/>
      <c r="D256" s="24"/>
      <c r="E256" s="24"/>
      <c r="F256" s="24"/>
      <c r="G256" s="24"/>
      <c r="H256" s="24"/>
      <c r="I256" s="24"/>
      <c r="J256" s="24"/>
      <c r="K256" s="17"/>
      <c r="L256" s="17"/>
      <c r="M256" s="34"/>
      <c r="N256" s="34"/>
      <c r="O256" s="18"/>
      <c r="P256" s="18"/>
      <c r="Q256" s="18"/>
      <c r="R256" s="18"/>
      <c r="S256" s="18"/>
      <c r="T256" s="18"/>
      <c r="U256" s="18"/>
      <c r="V256" s="18"/>
      <c r="W256" s="18"/>
    </row>
    <row r="257" spans="1:23" ht="12.75" hidden="1">
      <c r="A257" s="2"/>
      <c r="B257" s="24"/>
      <c r="C257" s="24"/>
      <c r="D257" s="24"/>
      <c r="E257" s="24"/>
      <c r="F257" s="24"/>
      <c r="G257" s="24"/>
      <c r="H257" s="24"/>
      <c r="I257" s="24"/>
      <c r="J257" s="24"/>
      <c r="K257" s="17"/>
      <c r="L257" s="17"/>
      <c r="M257" s="34"/>
      <c r="N257" s="34"/>
      <c r="O257" s="18"/>
      <c r="P257" s="18"/>
      <c r="Q257" s="18"/>
      <c r="R257" s="18"/>
      <c r="S257" s="18"/>
      <c r="T257" s="18"/>
      <c r="U257" s="18"/>
      <c r="V257" s="18"/>
      <c r="W257" s="18"/>
    </row>
    <row r="258" spans="1:23" ht="26.25" customHeight="1" hidden="1">
      <c r="A258" s="2"/>
      <c r="B258" s="24"/>
      <c r="C258" s="24"/>
      <c r="D258" s="24"/>
      <c r="E258" s="24"/>
      <c r="F258" s="24"/>
      <c r="G258" s="24"/>
      <c r="H258" s="24"/>
      <c r="I258" s="24"/>
      <c r="J258" s="24"/>
      <c r="K258" s="17"/>
      <c r="L258" s="17"/>
      <c r="M258" s="34"/>
      <c r="N258" s="34"/>
      <c r="O258" s="18"/>
      <c r="P258" s="18"/>
      <c r="Q258" s="18"/>
      <c r="R258" s="18"/>
      <c r="S258" s="18"/>
      <c r="T258" s="18"/>
      <c r="U258" s="18"/>
      <c r="V258" s="18"/>
      <c r="W258" s="18"/>
    </row>
    <row r="259" spans="1:23" ht="12.75" hidden="1">
      <c r="A259" s="2"/>
      <c r="B259" s="24"/>
      <c r="C259" s="24"/>
      <c r="D259" s="24"/>
      <c r="E259" s="24"/>
      <c r="F259" s="24"/>
      <c r="G259" s="24"/>
      <c r="H259" s="24"/>
      <c r="I259" s="24"/>
      <c r="J259" s="24"/>
      <c r="K259" s="17"/>
      <c r="L259" s="17"/>
      <c r="M259" s="34"/>
      <c r="N259" s="34"/>
      <c r="O259" s="18"/>
      <c r="P259" s="18"/>
      <c r="Q259" s="18"/>
      <c r="R259" s="18"/>
      <c r="S259" s="18"/>
      <c r="T259" s="18"/>
      <c r="U259" s="18"/>
      <c r="V259" s="18"/>
      <c r="W259" s="18"/>
    </row>
    <row r="260" spans="1:23" ht="12.75" hidden="1">
      <c r="A260" s="2"/>
      <c r="B260" s="24"/>
      <c r="C260" s="24"/>
      <c r="D260" s="24"/>
      <c r="E260" s="24"/>
      <c r="F260" s="24"/>
      <c r="G260" s="24"/>
      <c r="H260" s="24"/>
      <c r="I260" s="24"/>
      <c r="J260" s="24"/>
      <c r="K260" s="17"/>
      <c r="L260" s="17"/>
      <c r="M260" s="34"/>
      <c r="N260" s="34"/>
      <c r="O260" s="18"/>
      <c r="P260" s="18"/>
      <c r="Q260" s="18"/>
      <c r="R260" s="18"/>
      <c r="S260" s="18"/>
      <c r="T260" s="18"/>
      <c r="U260" s="18"/>
      <c r="V260" s="18"/>
      <c r="W260" s="18"/>
    </row>
    <row r="261" spans="1:23" ht="12.75" hidden="1">
      <c r="A261" s="3"/>
      <c r="B261" s="25"/>
      <c r="C261" s="25"/>
      <c r="D261" s="25"/>
      <c r="E261" s="25"/>
      <c r="F261" s="25"/>
      <c r="G261" s="25"/>
      <c r="H261" s="25"/>
      <c r="I261" s="25"/>
      <c r="J261" s="25"/>
      <c r="K261" s="27"/>
      <c r="L261" s="27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</row>
    <row r="262" spans="1:23" ht="12.75" hidden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</row>
    <row r="263" spans="1:23" ht="12.75" hidden="1">
      <c r="A263" s="2"/>
      <c r="B263" s="24"/>
      <c r="C263" s="24"/>
      <c r="D263" s="24"/>
      <c r="E263" s="24"/>
      <c r="F263" s="24"/>
      <c r="G263" s="24"/>
      <c r="H263" s="24"/>
      <c r="I263" s="24"/>
      <c r="J263" s="24"/>
      <c r="K263" s="17"/>
      <c r="L263" s="17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</row>
    <row r="264" spans="1:23" ht="12.75" hidden="1">
      <c r="A264" s="2"/>
      <c r="B264" s="24"/>
      <c r="C264" s="24"/>
      <c r="D264" s="24"/>
      <c r="E264" s="24"/>
      <c r="F264" s="24"/>
      <c r="G264" s="24"/>
      <c r="H264" s="24"/>
      <c r="I264" s="24"/>
      <c r="J264" s="24"/>
      <c r="K264" s="17"/>
      <c r="L264" s="17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</row>
    <row r="265" spans="1:23" ht="12.75" hidden="1">
      <c r="A265" s="2"/>
      <c r="B265" s="24"/>
      <c r="C265" s="24"/>
      <c r="D265" s="24"/>
      <c r="E265" s="24"/>
      <c r="F265" s="24"/>
      <c r="G265" s="24"/>
      <c r="H265" s="24"/>
      <c r="I265" s="24"/>
      <c r="J265" s="24"/>
      <c r="K265" s="17"/>
      <c r="L265" s="17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</row>
    <row r="266" spans="1:23" ht="12.75" hidden="1">
      <c r="A266" s="3"/>
      <c r="B266" s="25"/>
      <c r="C266" s="25"/>
      <c r="D266" s="25"/>
      <c r="E266" s="25"/>
      <c r="F266" s="25"/>
      <c r="G266" s="25"/>
      <c r="H266" s="25"/>
      <c r="I266" s="25"/>
      <c r="J266" s="25"/>
      <c r="K266" s="27"/>
      <c r="L266" s="27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</row>
    <row r="267" spans="1:23" ht="12.75" hidden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</row>
    <row r="268" spans="1:23" ht="12.75" hidden="1">
      <c r="A268" s="2"/>
      <c r="B268" s="24"/>
      <c r="C268" s="24"/>
      <c r="D268" s="24"/>
      <c r="E268" s="24"/>
      <c r="F268" s="24"/>
      <c r="G268" s="24"/>
      <c r="H268" s="24"/>
      <c r="I268" s="24"/>
      <c r="J268" s="24"/>
      <c r="K268" s="17"/>
      <c r="L268" s="17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</row>
    <row r="269" spans="1:23" ht="12.75" hidden="1">
      <c r="A269" s="2"/>
      <c r="B269" s="24"/>
      <c r="C269" s="24"/>
      <c r="D269" s="24"/>
      <c r="E269" s="24"/>
      <c r="F269" s="24"/>
      <c r="G269" s="24"/>
      <c r="H269" s="24"/>
      <c r="I269" s="24"/>
      <c r="J269" s="24"/>
      <c r="K269" s="17"/>
      <c r="L269" s="17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</row>
    <row r="270" spans="1:23" ht="12.75" hidden="1">
      <c r="A270" s="2"/>
      <c r="B270" s="24"/>
      <c r="C270" s="24"/>
      <c r="D270" s="24"/>
      <c r="E270" s="24"/>
      <c r="F270" s="24"/>
      <c r="G270" s="24"/>
      <c r="H270" s="24"/>
      <c r="I270" s="24"/>
      <c r="J270" s="24"/>
      <c r="K270" s="17"/>
      <c r="L270" s="17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</row>
    <row r="271" spans="1:23" ht="12.75" hidden="1">
      <c r="A271" s="2"/>
      <c r="B271" s="24"/>
      <c r="C271" s="24"/>
      <c r="D271" s="24"/>
      <c r="E271" s="24"/>
      <c r="F271" s="24"/>
      <c r="G271" s="24"/>
      <c r="H271" s="24"/>
      <c r="I271" s="24"/>
      <c r="J271" s="24"/>
      <c r="K271" s="17"/>
      <c r="L271" s="17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</row>
    <row r="272" spans="1:23" ht="12.75" hidden="1">
      <c r="A272" s="2"/>
      <c r="B272" s="24"/>
      <c r="C272" s="24"/>
      <c r="D272" s="24"/>
      <c r="E272" s="24"/>
      <c r="F272" s="24"/>
      <c r="G272" s="24"/>
      <c r="H272" s="24"/>
      <c r="I272" s="24"/>
      <c r="J272" s="24"/>
      <c r="K272" s="17"/>
      <c r="L272" s="17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</row>
    <row r="273" spans="1:23" ht="12.75" hidden="1">
      <c r="A273" s="2"/>
      <c r="B273" s="24"/>
      <c r="C273" s="24"/>
      <c r="D273" s="24"/>
      <c r="E273" s="24"/>
      <c r="F273" s="24"/>
      <c r="G273" s="24"/>
      <c r="H273" s="24"/>
      <c r="I273" s="24"/>
      <c r="J273" s="24"/>
      <c r="K273" s="17"/>
      <c r="L273" s="17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</row>
    <row r="274" spans="1:23" ht="12.75" hidden="1">
      <c r="A274" s="2"/>
      <c r="B274" s="24"/>
      <c r="C274" s="24"/>
      <c r="D274" s="24"/>
      <c r="E274" s="24"/>
      <c r="F274" s="24"/>
      <c r="G274" s="24"/>
      <c r="H274" s="24"/>
      <c r="I274" s="24"/>
      <c r="J274" s="24"/>
      <c r="K274" s="17"/>
      <c r="L274" s="17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</row>
    <row r="275" spans="1:23" ht="12.75" hidden="1">
      <c r="A275" s="2"/>
      <c r="B275" s="24"/>
      <c r="C275" s="24"/>
      <c r="D275" s="24"/>
      <c r="E275" s="24"/>
      <c r="F275" s="24"/>
      <c r="G275" s="24"/>
      <c r="H275" s="24"/>
      <c r="I275" s="24"/>
      <c r="J275" s="24"/>
      <c r="K275" s="17"/>
      <c r="L275" s="17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</row>
    <row r="276" spans="1:23" ht="12.75" hidden="1">
      <c r="A276" s="2"/>
      <c r="B276" s="24"/>
      <c r="C276" s="24"/>
      <c r="D276" s="24"/>
      <c r="E276" s="24"/>
      <c r="F276" s="24"/>
      <c r="G276" s="24"/>
      <c r="H276" s="24"/>
      <c r="I276" s="24"/>
      <c r="J276" s="24"/>
      <c r="K276" s="17"/>
      <c r="L276" s="17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</row>
    <row r="277" spans="1:23" ht="12.75" hidden="1">
      <c r="A277" s="2"/>
      <c r="B277" s="24"/>
      <c r="C277" s="24"/>
      <c r="D277" s="24"/>
      <c r="E277" s="24"/>
      <c r="F277" s="24"/>
      <c r="G277" s="24"/>
      <c r="H277" s="24"/>
      <c r="I277" s="24"/>
      <c r="J277" s="24"/>
      <c r="K277" s="17"/>
      <c r="L277" s="17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</row>
    <row r="278" spans="1:23" ht="12.75" hidden="1">
      <c r="A278" s="2"/>
      <c r="B278" s="24"/>
      <c r="C278" s="24"/>
      <c r="D278" s="24"/>
      <c r="E278" s="24"/>
      <c r="F278" s="24"/>
      <c r="G278" s="24"/>
      <c r="H278" s="24"/>
      <c r="I278" s="24"/>
      <c r="J278" s="24"/>
      <c r="K278" s="17"/>
      <c r="L278" s="17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</row>
    <row r="279" spans="1:23" ht="12.75" hidden="1">
      <c r="A279" s="2"/>
      <c r="B279" s="24"/>
      <c r="C279" s="24"/>
      <c r="D279" s="24"/>
      <c r="E279" s="24"/>
      <c r="F279" s="24"/>
      <c r="G279" s="24"/>
      <c r="H279" s="24"/>
      <c r="I279" s="24"/>
      <c r="J279" s="24"/>
      <c r="K279" s="17"/>
      <c r="L279" s="17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</row>
    <row r="280" spans="1:23" ht="12.75" hidden="1">
      <c r="A280" s="2"/>
      <c r="B280" s="24"/>
      <c r="C280" s="24"/>
      <c r="D280" s="24"/>
      <c r="E280" s="24"/>
      <c r="F280" s="24"/>
      <c r="G280" s="24"/>
      <c r="H280" s="24"/>
      <c r="I280" s="24"/>
      <c r="J280" s="24"/>
      <c r="K280" s="17"/>
      <c r="L280" s="17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</row>
    <row r="281" spans="1:23" ht="12.75" hidden="1">
      <c r="A281" s="2"/>
      <c r="B281" s="24"/>
      <c r="C281" s="24"/>
      <c r="D281" s="24"/>
      <c r="E281" s="24"/>
      <c r="F281" s="24"/>
      <c r="G281" s="24"/>
      <c r="H281" s="24"/>
      <c r="I281" s="24"/>
      <c r="J281" s="24"/>
      <c r="K281" s="17"/>
      <c r="L281" s="17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</row>
    <row r="282" spans="1:23" ht="12.75" hidden="1">
      <c r="A282" s="2"/>
      <c r="B282" s="24"/>
      <c r="C282" s="24"/>
      <c r="D282" s="24"/>
      <c r="E282" s="24"/>
      <c r="F282" s="24"/>
      <c r="G282" s="24"/>
      <c r="H282" s="24"/>
      <c r="I282" s="24"/>
      <c r="J282" s="24"/>
      <c r="K282" s="17"/>
      <c r="L282" s="17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</row>
    <row r="283" spans="1:23" ht="12.75" hidden="1">
      <c r="A283" s="2"/>
      <c r="B283" s="24"/>
      <c r="C283" s="24"/>
      <c r="D283" s="24"/>
      <c r="E283" s="24"/>
      <c r="F283" s="24"/>
      <c r="G283" s="24"/>
      <c r="H283" s="24"/>
      <c r="I283" s="24"/>
      <c r="J283" s="24"/>
      <c r="K283" s="17"/>
      <c r="L283" s="17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</row>
    <row r="284" spans="1:23" ht="12.75" hidden="1">
      <c r="A284" s="2"/>
      <c r="B284" s="24"/>
      <c r="C284" s="24"/>
      <c r="D284" s="24"/>
      <c r="E284" s="24"/>
      <c r="F284" s="24"/>
      <c r="G284" s="24"/>
      <c r="H284" s="24"/>
      <c r="I284" s="24"/>
      <c r="J284" s="24"/>
      <c r="K284" s="17"/>
      <c r="L284" s="17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</row>
    <row r="285" spans="1:23" ht="12.75" hidden="1">
      <c r="A285" s="2"/>
      <c r="B285" s="24"/>
      <c r="C285" s="24"/>
      <c r="D285" s="24"/>
      <c r="E285" s="24"/>
      <c r="F285" s="24"/>
      <c r="G285" s="24"/>
      <c r="H285" s="24"/>
      <c r="I285" s="24"/>
      <c r="J285" s="24"/>
      <c r="K285" s="17"/>
      <c r="L285" s="17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</row>
    <row r="286" spans="1:23" ht="12.75" hidden="1">
      <c r="A286" s="2"/>
      <c r="B286" s="24"/>
      <c r="C286" s="24"/>
      <c r="D286" s="24"/>
      <c r="E286" s="24"/>
      <c r="F286" s="24"/>
      <c r="G286" s="24"/>
      <c r="H286" s="24"/>
      <c r="I286" s="24"/>
      <c r="J286" s="24"/>
      <c r="K286" s="17"/>
      <c r="L286" s="17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</row>
    <row r="287" spans="1:23" ht="12.75" hidden="1">
      <c r="A287" s="2"/>
      <c r="B287" s="24"/>
      <c r="C287" s="24"/>
      <c r="D287" s="24"/>
      <c r="E287" s="24"/>
      <c r="F287" s="24"/>
      <c r="G287" s="24"/>
      <c r="H287" s="24"/>
      <c r="I287" s="24"/>
      <c r="J287" s="24"/>
      <c r="K287" s="17"/>
      <c r="L287" s="17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</row>
    <row r="288" spans="1:23" ht="12.75" hidden="1">
      <c r="A288" s="3"/>
      <c r="B288" s="25"/>
      <c r="C288" s="25"/>
      <c r="D288" s="25"/>
      <c r="E288" s="25"/>
      <c r="F288" s="25"/>
      <c r="G288" s="25"/>
      <c r="H288" s="25"/>
      <c r="I288" s="25"/>
      <c r="J288" s="25"/>
      <c r="K288" s="27"/>
      <c r="L288" s="27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</row>
    <row r="289" ht="12.75" hidden="1"/>
    <row r="290" spans="8:12" ht="12.75" hidden="1">
      <c r="H290" s="9"/>
      <c r="I290" s="9"/>
      <c r="J290" s="9"/>
      <c r="K290" s="9"/>
      <c r="L290" s="9"/>
    </row>
    <row r="291" spans="1:23" ht="12.75" hidden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</row>
    <row r="292" spans="1:23" ht="12.75" hidden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</row>
    <row r="293" spans="1:23" ht="12.75" hidden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</row>
    <row r="294" spans="1:23" ht="12.75" hidden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</row>
    <row r="295" ht="12.75" hidden="1"/>
    <row r="296" spans="1:23" ht="12.75" hidden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</row>
    <row r="297" spans="1:23" ht="53.25" customHeight="1" hidden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</row>
    <row r="298" spans="1:23" ht="12.75" hidden="1">
      <c r="A298" s="5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</row>
    <row r="299" spans="1:23" ht="12.75" hidden="1">
      <c r="A299" s="2"/>
      <c r="B299" s="25"/>
      <c r="C299" s="25"/>
      <c r="D299" s="25"/>
      <c r="E299" s="25"/>
      <c r="F299" s="25"/>
      <c r="G299" s="25"/>
      <c r="H299" s="25"/>
      <c r="I299" s="25"/>
      <c r="J299" s="33"/>
      <c r="K299" s="33"/>
      <c r="L299" s="17"/>
      <c r="M299" s="17"/>
      <c r="N299" s="18"/>
      <c r="O299" s="18"/>
      <c r="P299" s="17"/>
      <c r="Q299" s="17"/>
      <c r="R299" s="18"/>
      <c r="S299" s="18"/>
      <c r="T299" s="18"/>
      <c r="U299" s="18"/>
      <c r="V299" s="18"/>
      <c r="W299" s="18"/>
    </row>
    <row r="300" spans="1:23" ht="12.75" hidden="1">
      <c r="A300" s="2"/>
      <c r="B300" s="24"/>
      <c r="C300" s="24"/>
      <c r="D300" s="24"/>
      <c r="E300" s="24"/>
      <c r="F300" s="24"/>
      <c r="G300" s="24"/>
      <c r="H300" s="24"/>
      <c r="I300" s="24"/>
      <c r="J300" s="16"/>
      <c r="K300" s="16"/>
      <c r="L300" s="17"/>
      <c r="M300" s="17"/>
      <c r="N300" s="18"/>
      <c r="O300" s="18"/>
      <c r="P300" s="17"/>
      <c r="Q300" s="17"/>
      <c r="R300" s="18"/>
      <c r="S300" s="18"/>
      <c r="T300" s="18"/>
      <c r="U300" s="18"/>
      <c r="V300" s="18"/>
      <c r="W300" s="18"/>
    </row>
    <row r="301" spans="1:23" ht="12.75" hidden="1">
      <c r="A301" s="2"/>
      <c r="B301" s="24"/>
      <c r="C301" s="24"/>
      <c r="D301" s="24"/>
      <c r="E301" s="24"/>
      <c r="F301" s="24"/>
      <c r="G301" s="24"/>
      <c r="H301" s="24"/>
      <c r="I301" s="24"/>
      <c r="J301" s="16"/>
      <c r="K301" s="16"/>
      <c r="L301" s="17"/>
      <c r="M301" s="17"/>
      <c r="N301" s="18"/>
      <c r="O301" s="18"/>
      <c r="P301" s="17"/>
      <c r="Q301" s="17"/>
      <c r="R301" s="18"/>
      <c r="S301" s="18"/>
      <c r="T301" s="18"/>
      <c r="U301" s="18"/>
      <c r="V301" s="18"/>
      <c r="W301" s="18"/>
    </row>
    <row r="302" spans="1:23" ht="24.75" customHeight="1" hidden="1">
      <c r="A302" s="2"/>
      <c r="B302" s="24"/>
      <c r="C302" s="24"/>
      <c r="D302" s="24"/>
      <c r="E302" s="24"/>
      <c r="F302" s="24"/>
      <c r="G302" s="24"/>
      <c r="H302" s="24"/>
      <c r="I302" s="24"/>
      <c r="J302" s="16"/>
      <c r="K302" s="16"/>
      <c r="L302" s="17"/>
      <c r="M302" s="17"/>
      <c r="N302" s="18"/>
      <c r="O302" s="18"/>
      <c r="P302" s="17"/>
      <c r="Q302" s="17"/>
      <c r="R302" s="18"/>
      <c r="S302" s="18"/>
      <c r="T302" s="18"/>
      <c r="U302" s="18"/>
      <c r="V302" s="18"/>
      <c r="W302" s="18"/>
    </row>
    <row r="303" spans="1:23" ht="12.75" hidden="1">
      <c r="A303" s="2"/>
      <c r="B303" s="24"/>
      <c r="C303" s="24"/>
      <c r="D303" s="24"/>
      <c r="E303" s="24"/>
      <c r="F303" s="24"/>
      <c r="G303" s="24"/>
      <c r="H303" s="24"/>
      <c r="I303" s="24"/>
      <c r="J303" s="16"/>
      <c r="K303" s="16"/>
      <c r="L303" s="17"/>
      <c r="M303" s="17"/>
      <c r="N303" s="18"/>
      <c r="O303" s="18"/>
      <c r="P303" s="17"/>
      <c r="Q303" s="17"/>
      <c r="R303" s="18"/>
      <c r="S303" s="18"/>
      <c r="T303" s="18"/>
      <c r="U303" s="18"/>
      <c r="V303" s="18"/>
      <c r="W303" s="18"/>
    </row>
    <row r="304" spans="1:23" ht="12.75" hidden="1">
      <c r="A304" s="2"/>
      <c r="B304" s="24"/>
      <c r="C304" s="24"/>
      <c r="D304" s="24"/>
      <c r="E304" s="24"/>
      <c r="F304" s="24"/>
      <c r="G304" s="24"/>
      <c r="H304" s="24"/>
      <c r="I304" s="24"/>
      <c r="J304" s="16"/>
      <c r="K304" s="16"/>
      <c r="L304" s="17"/>
      <c r="M304" s="17"/>
      <c r="N304" s="18"/>
      <c r="O304" s="18"/>
      <c r="P304" s="17"/>
      <c r="Q304" s="17"/>
      <c r="R304" s="18"/>
      <c r="S304" s="18"/>
      <c r="T304" s="18"/>
      <c r="U304" s="18"/>
      <c r="V304" s="18"/>
      <c r="W304" s="18"/>
    </row>
    <row r="305" spans="1:23" ht="12.75" hidden="1">
      <c r="A305" s="2"/>
      <c r="B305" s="24"/>
      <c r="C305" s="24"/>
      <c r="D305" s="24"/>
      <c r="E305" s="24"/>
      <c r="F305" s="24"/>
      <c r="G305" s="24"/>
      <c r="H305" s="24"/>
      <c r="I305" s="24"/>
      <c r="J305" s="16"/>
      <c r="K305" s="16"/>
      <c r="L305" s="17"/>
      <c r="M305" s="17"/>
      <c r="N305" s="18"/>
      <c r="O305" s="18"/>
      <c r="P305" s="17"/>
      <c r="Q305" s="17"/>
      <c r="R305" s="18"/>
      <c r="S305" s="18"/>
      <c r="T305" s="18"/>
      <c r="U305" s="18"/>
      <c r="V305" s="18"/>
      <c r="W305" s="18"/>
    </row>
    <row r="306" spans="1:23" ht="12.75" hidden="1">
      <c r="A306" s="2"/>
      <c r="B306" s="24"/>
      <c r="C306" s="24"/>
      <c r="D306" s="24"/>
      <c r="E306" s="24"/>
      <c r="F306" s="24"/>
      <c r="G306" s="24"/>
      <c r="H306" s="24"/>
      <c r="I306" s="24"/>
      <c r="J306" s="16"/>
      <c r="K306" s="16"/>
      <c r="L306" s="17"/>
      <c r="M306" s="17"/>
      <c r="N306" s="18"/>
      <c r="O306" s="18"/>
      <c r="P306" s="17"/>
      <c r="Q306" s="17"/>
      <c r="R306" s="18"/>
      <c r="S306" s="18"/>
      <c r="T306" s="18"/>
      <c r="U306" s="18"/>
      <c r="V306" s="18"/>
      <c r="W306" s="18"/>
    </row>
    <row r="307" spans="1:23" ht="12.75" hidden="1">
      <c r="A307" s="2"/>
      <c r="B307" s="24"/>
      <c r="C307" s="24"/>
      <c r="D307" s="24"/>
      <c r="E307" s="24"/>
      <c r="F307" s="24"/>
      <c r="G307" s="24"/>
      <c r="H307" s="24"/>
      <c r="I307" s="24"/>
      <c r="J307" s="16"/>
      <c r="K307" s="16"/>
      <c r="L307" s="17"/>
      <c r="M307" s="17"/>
      <c r="N307" s="18"/>
      <c r="O307" s="18"/>
      <c r="P307" s="17"/>
      <c r="Q307" s="17"/>
      <c r="R307" s="18"/>
      <c r="S307" s="18"/>
      <c r="T307" s="18"/>
      <c r="U307" s="18"/>
      <c r="V307" s="18"/>
      <c r="W307" s="18"/>
    </row>
    <row r="308" spans="1:23" ht="12.75" hidden="1">
      <c r="A308" s="2"/>
      <c r="B308" s="24"/>
      <c r="C308" s="24"/>
      <c r="D308" s="24"/>
      <c r="E308" s="24"/>
      <c r="F308" s="24"/>
      <c r="G308" s="24"/>
      <c r="H308" s="24"/>
      <c r="I308" s="24"/>
      <c r="J308" s="16"/>
      <c r="K308" s="16"/>
      <c r="L308" s="17"/>
      <c r="M308" s="17"/>
      <c r="N308" s="18"/>
      <c r="O308" s="18"/>
      <c r="P308" s="17"/>
      <c r="Q308" s="17"/>
      <c r="R308" s="18"/>
      <c r="S308" s="18"/>
      <c r="T308" s="18"/>
      <c r="U308" s="18"/>
      <c r="V308" s="18"/>
      <c r="W308" s="18"/>
    </row>
    <row r="309" spans="1:23" ht="12.75" hidden="1">
      <c r="A309" s="2"/>
      <c r="B309" s="24"/>
      <c r="C309" s="24"/>
      <c r="D309" s="24"/>
      <c r="E309" s="24"/>
      <c r="F309" s="24"/>
      <c r="G309" s="24"/>
      <c r="H309" s="24"/>
      <c r="I309" s="24"/>
      <c r="J309" s="16"/>
      <c r="K309" s="16"/>
      <c r="L309" s="17"/>
      <c r="M309" s="17"/>
      <c r="N309" s="18"/>
      <c r="O309" s="18"/>
      <c r="P309" s="17"/>
      <c r="Q309" s="17"/>
      <c r="R309" s="18"/>
      <c r="S309" s="18"/>
      <c r="T309" s="18"/>
      <c r="U309" s="18"/>
      <c r="V309" s="18"/>
      <c r="W309" s="18"/>
    </row>
    <row r="310" spans="1:23" ht="12.75" hidden="1">
      <c r="A310" s="2"/>
      <c r="B310" s="24"/>
      <c r="C310" s="24"/>
      <c r="D310" s="24"/>
      <c r="E310" s="24"/>
      <c r="F310" s="24"/>
      <c r="G310" s="24"/>
      <c r="H310" s="24"/>
      <c r="I310" s="24"/>
      <c r="J310" s="16"/>
      <c r="K310" s="16"/>
      <c r="L310" s="17"/>
      <c r="M310" s="17"/>
      <c r="N310" s="18"/>
      <c r="O310" s="18"/>
      <c r="P310" s="17"/>
      <c r="Q310" s="17"/>
      <c r="R310" s="18"/>
      <c r="S310" s="18"/>
      <c r="T310" s="18"/>
      <c r="U310" s="18"/>
      <c r="V310" s="18"/>
      <c r="W310" s="18"/>
    </row>
    <row r="311" spans="1:23" ht="12.75" hidden="1">
      <c r="A311" s="2"/>
      <c r="B311" s="24"/>
      <c r="C311" s="24"/>
      <c r="D311" s="24"/>
      <c r="E311" s="24"/>
      <c r="F311" s="24"/>
      <c r="G311" s="24"/>
      <c r="H311" s="24"/>
      <c r="I311" s="24"/>
      <c r="J311" s="16"/>
      <c r="K311" s="16"/>
      <c r="L311" s="17"/>
      <c r="M311" s="17"/>
      <c r="N311" s="18"/>
      <c r="O311" s="18"/>
      <c r="P311" s="17"/>
      <c r="Q311" s="17"/>
      <c r="R311" s="18"/>
      <c r="S311" s="18"/>
      <c r="T311" s="18"/>
      <c r="U311" s="18"/>
      <c r="V311" s="18"/>
      <c r="W311" s="18"/>
    </row>
    <row r="312" spans="1:23" ht="12.75" hidden="1">
      <c r="A312" s="2"/>
      <c r="B312" s="24"/>
      <c r="C312" s="24"/>
      <c r="D312" s="24"/>
      <c r="E312" s="24"/>
      <c r="F312" s="24"/>
      <c r="G312" s="24"/>
      <c r="H312" s="24"/>
      <c r="I312" s="24"/>
      <c r="J312" s="16"/>
      <c r="K312" s="16"/>
      <c r="L312" s="17"/>
      <c r="M312" s="17"/>
      <c r="N312" s="18"/>
      <c r="O312" s="18"/>
      <c r="P312" s="17"/>
      <c r="Q312" s="17"/>
      <c r="R312" s="18"/>
      <c r="S312" s="18"/>
      <c r="T312" s="18"/>
      <c r="U312" s="18"/>
      <c r="V312" s="18"/>
      <c r="W312" s="18"/>
    </row>
    <row r="313" spans="1:23" ht="12.75" hidden="1">
      <c r="A313" s="2"/>
      <c r="B313" s="24"/>
      <c r="C313" s="24"/>
      <c r="D313" s="24"/>
      <c r="E313" s="24"/>
      <c r="F313" s="24"/>
      <c r="G313" s="24"/>
      <c r="H313" s="24"/>
      <c r="I313" s="24"/>
      <c r="J313" s="16"/>
      <c r="K313" s="16"/>
      <c r="L313" s="17"/>
      <c r="M313" s="17"/>
      <c r="N313" s="18"/>
      <c r="O313" s="18"/>
      <c r="P313" s="17"/>
      <c r="Q313" s="17"/>
      <c r="R313" s="18"/>
      <c r="S313" s="18"/>
      <c r="T313" s="18"/>
      <c r="U313" s="18"/>
      <c r="V313" s="18"/>
      <c r="W313" s="18"/>
    </row>
    <row r="314" spans="1:23" ht="12.75" hidden="1">
      <c r="A314" s="2"/>
      <c r="B314" s="24"/>
      <c r="C314" s="24"/>
      <c r="D314" s="24"/>
      <c r="E314" s="24"/>
      <c r="F314" s="24"/>
      <c r="G314" s="24"/>
      <c r="H314" s="24"/>
      <c r="I314" s="24"/>
      <c r="J314" s="16"/>
      <c r="K314" s="16"/>
      <c r="L314" s="17"/>
      <c r="M314" s="17"/>
      <c r="N314" s="18"/>
      <c r="O314" s="18"/>
      <c r="P314" s="17"/>
      <c r="Q314" s="17"/>
      <c r="R314" s="18"/>
      <c r="S314" s="18"/>
      <c r="T314" s="18"/>
      <c r="U314" s="18"/>
      <c r="V314" s="18"/>
      <c r="W314" s="18"/>
    </row>
    <row r="315" spans="1:23" ht="12.75" hidden="1">
      <c r="A315" s="2"/>
      <c r="B315" s="24"/>
      <c r="C315" s="24"/>
      <c r="D315" s="24"/>
      <c r="E315" s="24"/>
      <c r="F315" s="24"/>
      <c r="G315" s="24"/>
      <c r="H315" s="24"/>
      <c r="I315" s="24"/>
      <c r="J315" s="16"/>
      <c r="K315" s="16"/>
      <c r="L315" s="17"/>
      <c r="M315" s="17"/>
      <c r="N315" s="18"/>
      <c r="O315" s="18"/>
      <c r="P315" s="17"/>
      <c r="Q315" s="17"/>
      <c r="R315" s="18"/>
      <c r="S315" s="18"/>
      <c r="T315" s="18"/>
      <c r="U315" s="18"/>
      <c r="V315" s="18"/>
      <c r="W315" s="18"/>
    </row>
    <row r="316" spans="1:23" ht="12.75" hidden="1">
      <c r="A316" s="2"/>
      <c r="B316" s="24"/>
      <c r="C316" s="24"/>
      <c r="D316" s="24"/>
      <c r="E316" s="24"/>
      <c r="F316" s="24"/>
      <c r="G316" s="24"/>
      <c r="H316" s="24"/>
      <c r="I316" s="24"/>
      <c r="J316" s="16"/>
      <c r="K316" s="16"/>
      <c r="L316" s="17"/>
      <c r="M316" s="17"/>
      <c r="N316" s="18"/>
      <c r="O316" s="18"/>
      <c r="P316" s="17"/>
      <c r="Q316" s="17"/>
      <c r="R316" s="18"/>
      <c r="S316" s="18"/>
      <c r="T316" s="18"/>
      <c r="U316" s="18"/>
      <c r="V316" s="18"/>
      <c r="W316" s="18"/>
    </row>
    <row r="317" spans="1:23" ht="12.75" hidden="1">
      <c r="A317" s="2"/>
      <c r="B317" s="24"/>
      <c r="C317" s="24"/>
      <c r="D317" s="24"/>
      <c r="E317" s="24"/>
      <c r="F317" s="24"/>
      <c r="G317" s="24"/>
      <c r="H317" s="24"/>
      <c r="I317" s="24"/>
      <c r="J317" s="16"/>
      <c r="K317" s="16"/>
      <c r="L317" s="17"/>
      <c r="M317" s="17"/>
      <c r="N317" s="18"/>
      <c r="O317" s="18"/>
      <c r="P317" s="17"/>
      <c r="Q317" s="17"/>
      <c r="R317" s="18"/>
      <c r="S317" s="18"/>
      <c r="T317" s="18"/>
      <c r="U317" s="18"/>
      <c r="V317" s="18"/>
      <c r="W317" s="18"/>
    </row>
    <row r="318" spans="1:23" ht="12.75" hidden="1">
      <c r="A318" s="2"/>
      <c r="B318" s="24"/>
      <c r="C318" s="24"/>
      <c r="D318" s="24"/>
      <c r="E318" s="24"/>
      <c r="F318" s="24"/>
      <c r="G318" s="24"/>
      <c r="H318" s="24"/>
      <c r="I318" s="24"/>
      <c r="J318" s="16"/>
      <c r="K318" s="16"/>
      <c r="L318" s="17"/>
      <c r="M318" s="17"/>
      <c r="N318" s="18"/>
      <c r="O318" s="18"/>
      <c r="P318" s="17"/>
      <c r="Q318" s="17"/>
      <c r="R318" s="18"/>
      <c r="S318" s="18"/>
      <c r="T318" s="18"/>
      <c r="U318" s="18"/>
      <c r="V318" s="18"/>
      <c r="W318" s="18"/>
    </row>
    <row r="319" spans="1:23" ht="12.75" hidden="1">
      <c r="A319" s="2"/>
      <c r="B319" s="24"/>
      <c r="C319" s="24"/>
      <c r="D319" s="24"/>
      <c r="E319" s="24"/>
      <c r="F319" s="24"/>
      <c r="G319" s="24"/>
      <c r="H319" s="24"/>
      <c r="I319" s="24"/>
      <c r="J319" s="16"/>
      <c r="K319" s="16"/>
      <c r="L319" s="17"/>
      <c r="M319" s="17"/>
      <c r="N319" s="18"/>
      <c r="O319" s="18"/>
      <c r="P319" s="17"/>
      <c r="Q319" s="17"/>
      <c r="R319" s="18"/>
      <c r="S319" s="18"/>
      <c r="T319" s="18"/>
      <c r="U319" s="18"/>
      <c r="V319" s="18"/>
      <c r="W319" s="18"/>
    </row>
    <row r="320" spans="1:23" ht="12.75" hidden="1">
      <c r="A320" s="2"/>
      <c r="B320" s="24"/>
      <c r="C320" s="24"/>
      <c r="D320" s="24"/>
      <c r="E320" s="24"/>
      <c r="F320" s="24"/>
      <c r="G320" s="24"/>
      <c r="H320" s="24"/>
      <c r="I320" s="24"/>
      <c r="J320" s="16"/>
      <c r="K320" s="16"/>
      <c r="L320" s="17"/>
      <c r="M320" s="17"/>
      <c r="N320" s="18"/>
      <c r="O320" s="18"/>
      <c r="P320" s="17"/>
      <c r="Q320" s="17"/>
      <c r="R320" s="18"/>
      <c r="S320" s="18"/>
      <c r="T320" s="18"/>
      <c r="U320" s="18"/>
      <c r="V320" s="18"/>
      <c r="W320" s="18"/>
    </row>
    <row r="321" spans="1:23" ht="12.75" hidden="1">
      <c r="A321" s="2"/>
      <c r="B321" s="24"/>
      <c r="C321" s="24"/>
      <c r="D321" s="24"/>
      <c r="E321" s="24"/>
      <c r="F321" s="24"/>
      <c r="G321" s="24"/>
      <c r="H321" s="24"/>
      <c r="I321" s="24"/>
      <c r="J321" s="16"/>
      <c r="K321" s="16"/>
      <c r="L321" s="17"/>
      <c r="M321" s="17"/>
      <c r="N321" s="18"/>
      <c r="O321" s="18"/>
      <c r="P321" s="17"/>
      <c r="Q321" s="17"/>
      <c r="R321" s="18"/>
      <c r="S321" s="18"/>
      <c r="T321" s="18"/>
      <c r="U321" s="18"/>
      <c r="V321" s="18"/>
      <c r="W321" s="18"/>
    </row>
    <row r="322" spans="1:23" ht="12.75" hidden="1">
      <c r="A322" s="2"/>
      <c r="B322" s="24"/>
      <c r="C322" s="24"/>
      <c r="D322" s="24"/>
      <c r="E322" s="24"/>
      <c r="F322" s="24"/>
      <c r="G322" s="24"/>
      <c r="H322" s="24"/>
      <c r="I322" s="24"/>
      <c r="J322" s="16"/>
      <c r="K322" s="16"/>
      <c r="L322" s="17"/>
      <c r="M322" s="17"/>
      <c r="N322" s="18"/>
      <c r="O322" s="18"/>
      <c r="P322" s="17"/>
      <c r="Q322" s="17"/>
      <c r="R322" s="18"/>
      <c r="S322" s="18"/>
      <c r="T322" s="18"/>
      <c r="U322" s="18"/>
      <c r="V322" s="18"/>
      <c r="W322" s="18"/>
    </row>
    <row r="323" spans="1:23" ht="12.75" hidden="1">
      <c r="A323" s="2"/>
      <c r="B323" s="24"/>
      <c r="C323" s="24"/>
      <c r="D323" s="24"/>
      <c r="E323" s="24"/>
      <c r="F323" s="24"/>
      <c r="G323" s="24"/>
      <c r="H323" s="24"/>
      <c r="I323" s="24"/>
      <c r="J323" s="16"/>
      <c r="K323" s="16"/>
      <c r="L323" s="17"/>
      <c r="M323" s="17"/>
      <c r="N323" s="18"/>
      <c r="O323" s="18"/>
      <c r="P323" s="17"/>
      <c r="Q323" s="17"/>
      <c r="R323" s="18"/>
      <c r="S323" s="18"/>
      <c r="T323" s="18"/>
      <c r="U323" s="18"/>
      <c r="V323" s="18"/>
      <c r="W323" s="18"/>
    </row>
    <row r="324" spans="1:23" ht="25.5" customHeight="1" hidden="1">
      <c r="A324" s="2"/>
      <c r="B324" s="24"/>
      <c r="C324" s="24"/>
      <c r="D324" s="24"/>
      <c r="E324" s="24"/>
      <c r="F324" s="24"/>
      <c r="G324" s="24"/>
      <c r="H324" s="24"/>
      <c r="I324" s="24"/>
      <c r="J324" s="16"/>
      <c r="K324" s="16"/>
      <c r="L324" s="17"/>
      <c r="M324" s="17"/>
      <c r="N324" s="18"/>
      <c r="O324" s="18"/>
      <c r="P324" s="17"/>
      <c r="Q324" s="17"/>
      <c r="R324" s="18"/>
      <c r="S324" s="18"/>
      <c r="T324" s="18"/>
      <c r="U324" s="18"/>
      <c r="V324" s="18"/>
      <c r="W324" s="18"/>
    </row>
    <row r="325" spans="1:23" ht="12.75" hidden="1">
      <c r="A325" s="2"/>
      <c r="B325" s="24"/>
      <c r="C325" s="24"/>
      <c r="D325" s="24"/>
      <c r="E325" s="24"/>
      <c r="F325" s="24"/>
      <c r="G325" s="24"/>
      <c r="H325" s="24"/>
      <c r="I325" s="24"/>
      <c r="J325" s="16"/>
      <c r="K325" s="16"/>
      <c r="L325" s="17"/>
      <c r="M325" s="17"/>
      <c r="N325" s="18"/>
      <c r="O325" s="18"/>
      <c r="P325" s="17"/>
      <c r="Q325" s="17"/>
      <c r="R325" s="18"/>
      <c r="S325" s="18"/>
      <c r="T325" s="18"/>
      <c r="U325" s="18"/>
      <c r="V325" s="18"/>
      <c r="W325" s="18"/>
    </row>
    <row r="326" spans="1:23" ht="26.25" customHeight="1" hidden="1">
      <c r="A326" s="2"/>
      <c r="B326" s="24"/>
      <c r="C326" s="24"/>
      <c r="D326" s="24"/>
      <c r="E326" s="24"/>
      <c r="F326" s="24"/>
      <c r="G326" s="24"/>
      <c r="H326" s="24"/>
      <c r="I326" s="24"/>
      <c r="J326" s="16"/>
      <c r="K326" s="16"/>
      <c r="L326" s="17"/>
      <c r="M326" s="17"/>
      <c r="N326" s="18"/>
      <c r="O326" s="18"/>
      <c r="P326" s="17"/>
      <c r="Q326" s="17"/>
      <c r="R326" s="18"/>
      <c r="S326" s="18"/>
      <c r="T326" s="18"/>
      <c r="U326" s="18"/>
      <c r="V326" s="18"/>
      <c r="W326" s="18"/>
    </row>
    <row r="327" spans="1:23" ht="12.75" hidden="1">
      <c r="A327" s="2"/>
      <c r="B327" s="24"/>
      <c r="C327" s="24"/>
      <c r="D327" s="24"/>
      <c r="E327" s="24"/>
      <c r="F327" s="24"/>
      <c r="G327" s="24"/>
      <c r="H327" s="24"/>
      <c r="I327" s="24"/>
      <c r="J327" s="16"/>
      <c r="K327" s="16"/>
      <c r="L327" s="17"/>
      <c r="M327" s="17"/>
      <c r="N327" s="18"/>
      <c r="O327" s="18"/>
      <c r="P327" s="17"/>
      <c r="Q327" s="17"/>
      <c r="R327" s="18"/>
      <c r="S327" s="18"/>
      <c r="T327" s="18"/>
      <c r="U327" s="18"/>
      <c r="V327" s="18"/>
      <c r="W327" s="18"/>
    </row>
    <row r="328" spans="1:23" ht="12.75" hidden="1">
      <c r="A328" s="2"/>
      <c r="B328" s="24"/>
      <c r="C328" s="24"/>
      <c r="D328" s="24"/>
      <c r="E328" s="24"/>
      <c r="F328" s="24"/>
      <c r="G328" s="24"/>
      <c r="H328" s="24"/>
      <c r="I328" s="24"/>
      <c r="J328" s="16"/>
      <c r="K328" s="16"/>
      <c r="L328" s="17"/>
      <c r="M328" s="17"/>
      <c r="N328" s="18"/>
      <c r="O328" s="18"/>
      <c r="P328" s="17"/>
      <c r="Q328" s="17"/>
      <c r="R328" s="18"/>
      <c r="S328" s="18"/>
      <c r="T328" s="18"/>
      <c r="U328" s="18"/>
      <c r="V328" s="18"/>
      <c r="W328" s="18"/>
    </row>
    <row r="329" spans="1:23" ht="12.75" hidden="1">
      <c r="A329" s="2"/>
      <c r="B329" s="24"/>
      <c r="C329" s="24"/>
      <c r="D329" s="24"/>
      <c r="E329" s="24"/>
      <c r="F329" s="24"/>
      <c r="G329" s="24"/>
      <c r="H329" s="24"/>
      <c r="I329" s="24"/>
      <c r="J329" s="16"/>
      <c r="K329" s="16"/>
      <c r="L329" s="17"/>
      <c r="M329" s="17"/>
      <c r="N329" s="18"/>
      <c r="O329" s="18"/>
      <c r="P329" s="17"/>
      <c r="Q329" s="17"/>
      <c r="R329" s="18"/>
      <c r="S329" s="18"/>
      <c r="T329" s="18"/>
      <c r="U329" s="18"/>
      <c r="V329" s="18"/>
      <c r="W329" s="18"/>
    </row>
    <row r="330" spans="1:23" ht="12.75" hidden="1">
      <c r="A330" s="2"/>
      <c r="B330" s="24"/>
      <c r="C330" s="24"/>
      <c r="D330" s="24"/>
      <c r="E330" s="24"/>
      <c r="F330" s="24"/>
      <c r="G330" s="24"/>
      <c r="H330" s="24"/>
      <c r="I330" s="24"/>
      <c r="J330" s="16"/>
      <c r="K330" s="16"/>
      <c r="L330" s="17"/>
      <c r="M330" s="17"/>
      <c r="N330" s="18"/>
      <c r="O330" s="18"/>
      <c r="P330" s="17"/>
      <c r="Q330" s="17"/>
      <c r="R330" s="18"/>
      <c r="S330" s="18"/>
      <c r="T330" s="18"/>
      <c r="U330" s="18"/>
      <c r="V330" s="18"/>
      <c r="W330" s="18"/>
    </row>
    <row r="331" spans="1:23" ht="12.75" hidden="1">
      <c r="A331" s="2"/>
      <c r="B331" s="24"/>
      <c r="C331" s="24"/>
      <c r="D331" s="24"/>
      <c r="E331" s="24"/>
      <c r="F331" s="24"/>
      <c r="G331" s="24"/>
      <c r="H331" s="24"/>
      <c r="I331" s="24"/>
      <c r="J331" s="16"/>
      <c r="K331" s="16"/>
      <c r="L331" s="17"/>
      <c r="M331" s="17"/>
      <c r="N331" s="18"/>
      <c r="O331" s="18"/>
      <c r="P331" s="17"/>
      <c r="Q331" s="17"/>
      <c r="R331" s="18"/>
      <c r="S331" s="18"/>
      <c r="T331" s="18"/>
      <c r="U331" s="18"/>
      <c r="V331" s="18"/>
      <c r="W331" s="18"/>
    </row>
    <row r="332" spans="1:23" ht="12.75" hidden="1">
      <c r="A332" s="2"/>
      <c r="B332" s="24"/>
      <c r="C332" s="24"/>
      <c r="D332" s="24"/>
      <c r="E332" s="24"/>
      <c r="F332" s="24"/>
      <c r="G332" s="24"/>
      <c r="H332" s="24"/>
      <c r="I332" s="24"/>
      <c r="J332" s="16"/>
      <c r="K332" s="16"/>
      <c r="L332" s="17"/>
      <c r="M332" s="17"/>
      <c r="N332" s="18"/>
      <c r="O332" s="18"/>
      <c r="P332" s="17"/>
      <c r="Q332" s="17"/>
      <c r="R332" s="18"/>
      <c r="S332" s="18"/>
      <c r="T332" s="18"/>
      <c r="U332" s="18"/>
      <c r="V332" s="18"/>
      <c r="W332" s="18"/>
    </row>
    <row r="333" spans="1:23" ht="12.75" hidden="1">
      <c r="A333" s="2"/>
      <c r="B333" s="24"/>
      <c r="C333" s="24"/>
      <c r="D333" s="24"/>
      <c r="E333" s="24"/>
      <c r="F333" s="24"/>
      <c r="G333" s="24"/>
      <c r="H333" s="24"/>
      <c r="I333" s="24"/>
      <c r="J333" s="16"/>
      <c r="K333" s="16"/>
      <c r="L333" s="17"/>
      <c r="M333" s="17"/>
      <c r="N333" s="18"/>
      <c r="O333" s="18"/>
      <c r="P333" s="17"/>
      <c r="Q333" s="17"/>
      <c r="R333" s="18"/>
      <c r="S333" s="18"/>
      <c r="T333" s="18"/>
      <c r="U333" s="18"/>
      <c r="V333" s="18"/>
      <c r="W333" s="18"/>
    </row>
    <row r="334" spans="1:23" ht="12.75" hidden="1">
      <c r="A334" s="2"/>
      <c r="B334" s="24"/>
      <c r="C334" s="24"/>
      <c r="D334" s="24"/>
      <c r="E334" s="24"/>
      <c r="F334" s="24"/>
      <c r="G334" s="24"/>
      <c r="H334" s="24"/>
      <c r="I334" s="24"/>
      <c r="J334" s="16"/>
      <c r="K334" s="16"/>
      <c r="L334" s="17"/>
      <c r="M334" s="17"/>
      <c r="N334" s="18"/>
      <c r="O334" s="18"/>
      <c r="P334" s="17"/>
      <c r="Q334" s="17"/>
      <c r="R334" s="18"/>
      <c r="S334" s="18"/>
      <c r="T334" s="18"/>
      <c r="U334" s="18"/>
      <c r="V334" s="18"/>
      <c r="W334" s="18"/>
    </row>
    <row r="335" spans="1:23" ht="12.75" hidden="1">
      <c r="A335" s="2"/>
      <c r="B335" s="24"/>
      <c r="C335" s="24"/>
      <c r="D335" s="24"/>
      <c r="E335" s="24"/>
      <c r="F335" s="24"/>
      <c r="G335" s="24"/>
      <c r="H335" s="24"/>
      <c r="I335" s="24"/>
      <c r="J335" s="16"/>
      <c r="K335" s="16"/>
      <c r="L335" s="17"/>
      <c r="M335" s="17"/>
      <c r="N335" s="18"/>
      <c r="O335" s="18"/>
      <c r="P335" s="17"/>
      <c r="Q335" s="17"/>
      <c r="R335" s="18"/>
      <c r="S335" s="18"/>
      <c r="T335" s="18"/>
      <c r="U335" s="18"/>
      <c r="V335" s="18"/>
      <c r="W335" s="18"/>
    </row>
    <row r="336" spans="1:23" ht="12.75" hidden="1">
      <c r="A336" s="2"/>
      <c r="B336" s="24"/>
      <c r="C336" s="24"/>
      <c r="D336" s="24"/>
      <c r="E336" s="24"/>
      <c r="F336" s="24"/>
      <c r="G336" s="24"/>
      <c r="H336" s="24"/>
      <c r="I336" s="24"/>
      <c r="J336" s="16"/>
      <c r="K336" s="16"/>
      <c r="L336" s="17"/>
      <c r="M336" s="17"/>
      <c r="N336" s="18"/>
      <c r="O336" s="18"/>
      <c r="P336" s="17"/>
      <c r="Q336" s="17"/>
      <c r="R336" s="18"/>
      <c r="S336" s="18"/>
      <c r="T336" s="18"/>
      <c r="U336" s="18"/>
      <c r="V336" s="18"/>
      <c r="W336" s="18"/>
    </row>
    <row r="337" spans="1:23" ht="24.75" customHeight="1" hidden="1">
      <c r="A337" s="2"/>
      <c r="B337" s="24"/>
      <c r="C337" s="24"/>
      <c r="D337" s="24"/>
      <c r="E337" s="24"/>
      <c r="F337" s="24"/>
      <c r="G337" s="24"/>
      <c r="H337" s="24"/>
      <c r="I337" s="24"/>
      <c r="J337" s="16"/>
      <c r="K337" s="16"/>
      <c r="L337" s="17"/>
      <c r="M337" s="17"/>
      <c r="N337" s="18"/>
      <c r="O337" s="18"/>
      <c r="P337" s="17"/>
      <c r="Q337" s="17"/>
      <c r="R337" s="18"/>
      <c r="S337" s="18"/>
      <c r="T337" s="18"/>
      <c r="U337" s="18"/>
      <c r="V337" s="18"/>
      <c r="W337" s="18"/>
    </row>
    <row r="338" spans="1:23" ht="12.75" hidden="1">
      <c r="A338" s="2"/>
      <c r="B338" s="24"/>
      <c r="C338" s="24"/>
      <c r="D338" s="24"/>
      <c r="E338" s="24"/>
      <c r="F338" s="24"/>
      <c r="G338" s="24"/>
      <c r="H338" s="24"/>
      <c r="I338" s="24"/>
      <c r="J338" s="16"/>
      <c r="K338" s="16"/>
      <c r="L338" s="17"/>
      <c r="M338" s="17"/>
      <c r="N338" s="18"/>
      <c r="O338" s="18"/>
      <c r="P338" s="17"/>
      <c r="Q338" s="17"/>
      <c r="R338" s="18"/>
      <c r="S338" s="18"/>
      <c r="T338" s="18"/>
      <c r="U338" s="18"/>
      <c r="V338" s="18"/>
      <c r="W338" s="18"/>
    </row>
    <row r="339" spans="1:23" ht="12.75" hidden="1">
      <c r="A339" s="2"/>
      <c r="B339" s="24"/>
      <c r="C339" s="24"/>
      <c r="D339" s="24"/>
      <c r="E339" s="24"/>
      <c r="F339" s="24"/>
      <c r="G339" s="24"/>
      <c r="H339" s="24"/>
      <c r="I339" s="24"/>
      <c r="J339" s="16"/>
      <c r="K339" s="16"/>
      <c r="L339" s="17"/>
      <c r="M339" s="17"/>
      <c r="N339" s="18"/>
      <c r="O339" s="18"/>
      <c r="P339" s="17"/>
      <c r="Q339" s="17"/>
      <c r="R339" s="18"/>
      <c r="S339" s="18"/>
      <c r="T339" s="18"/>
      <c r="U339" s="18"/>
      <c r="V339" s="18"/>
      <c r="W339" s="18"/>
    </row>
    <row r="340" spans="1:23" ht="12.75" hidden="1">
      <c r="A340" s="2"/>
      <c r="B340" s="24"/>
      <c r="C340" s="24"/>
      <c r="D340" s="24"/>
      <c r="E340" s="24"/>
      <c r="F340" s="24"/>
      <c r="G340" s="24"/>
      <c r="H340" s="24"/>
      <c r="I340" s="24"/>
      <c r="J340" s="16"/>
      <c r="K340" s="16"/>
      <c r="L340" s="17"/>
      <c r="M340" s="17"/>
      <c r="N340" s="18"/>
      <c r="O340" s="18"/>
      <c r="P340" s="17"/>
      <c r="Q340" s="17"/>
      <c r="R340" s="18"/>
      <c r="S340" s="18"/>
      <c r="T340" s="18"/>
      <c r="U340" s="18"/>
      <c r="V340" s="18"/>
      <c r="W340" s="18"/>
    </row>
    <row r="341" spans="1:23" ht="26.25" customHeight="1" hidden="1">
      <c r="A341" s="2"/>
      <c r="B341" s="24"/>
      <c r="C341" s="24"/>
      <c r="D341" s="24"/>
      <c r="E341" s="24"/>
      <c r="F341" s="24"/>
      <c r="G341" s="24"/>
      <c r="H341" s="24"/>
      <c r="I341" s="24"/>
      <c r="J341" s="16"/>
      <c r="K341" s="16"/>
      <c r="L341" s="17"/>
      <c r="M341" s="17"/>
      <c r="N341" s="18"/>
      <c r="O341" s="18"/>
      <c r="P341" s="17"/>
      <c r="Q341" s="17"/>
      <c r="R341" s="18"/>
      <c r="S341" s="18"/>
      <c r="T341" s="18"/>
      <c r="U341" s="18"/>
      <c r="V341" s="18"/>
      <c r="W341" s="18"/>
    </row>
    <row r="342" spans="1:23" ht="12.75" hidden="1">
      <c r="A342" s="2"/>
      <c r="B342" s="24"/>
      <c r="C342" s="24"/>
      <c r="D342" s="24"/>
      <c r="E342" s="24"/>
      <c r="F342" s="24"/>
      <c r="G342" s="24"/>
      <c r="H342" s="24"/>
      <c r="I342" s="24"/>
      <c r="J342" s="16"/>
      <c r="K342" s="16"/>
      <c r="L342" s="17"/>
      <c r="M342" s="17"/>
      <c r="N342" s="18"/>
      <c r="O342" s="18"/>
      <c r="P342" s="17"/>
      <c r="Q342" s="17"/>
      <c r="R342" s="18"/>
      <c r="S342" s="18"/>
      <c r="T342" s="18"/>
      <c r="U342" s="18"/>
      <c r="V342" s="18"/>
      <c r="W342" s="18"/>
    </row>
    <row r="343" spans="1:23" ht="12.75" hidden="1">
      <c r="A343" s="2"/>
      <c r="B343" s="24"/>
      <c r="C343" s="24"/>
      <c r="D343" s="24"/>
      <c r="E343" s="24"/>
      <c r="F343" s="24"/>
      <c r="G343" s="24"/>
      <c r="H343" s="24"/>
      <c r="I343" s="24"/>
      <c r="J343" s="16"/>
      <c r="K343" s="16"/>
      <c r="L343" s="17"/>
      <c r="M343" s="17"/>
      <c r="N343" s="18"/>
      <c r="O343" s="18"/>
      <c r="P343" s="17"/>
      <c r="Q343" s="17"/>
      <c r="R343" s="18"/>
      <c r="S343" s="18"/>
      <c r="T343" s="18"/>
      <c r="U343" s="18"/>
      <c r="V343" s="18"/>
      <c r="W343" s="18"/>
    </row>
    <row r="344" spans="1:23" ht="12.75" hidden="1">
      <c r="A344" s="2"/>
      <c r="B344" s="24"/>
      <c r="C344" s="24"/>
      <c r="D344" s="24"/>
      <c r="E344" s="24"/>
      <c r="F344" s="24"/>
      <c r="G344" s="24"/>
      <c r="H344" s="24"/>
      <c r="I344" s="24"/>
      <c r="J344" s="16"/>
      <c r="K344" s="16"/>
      <c r="L344" s="17"/>
      <c r="M344" s="17"/>
      <c r="N344" s="18"/>
      <c r="O344" s="18"/>
      <c r="P344" s="17"/>
      <c r="Q344" s="17"/>
      <c r="R344" s="18"/>
      <c r="S344" s="18"/>
      <c r="T344" s="18"/>
      <c r="U344" s="18"/>
      <c r="V344" s="18"/>
      <c r="W344" s="18"/>
    </row>
    <row r="345" spans="1:23" ht="12.75" hidden="1">
      <c r="A345" s="2"/>
      <c r="B345" s="24"/>
      <c r="C345" s="24"/>
      <c r="D345" s="24"/>
      <c r="E345" s="24"/>
      <c r="F345" s="24"/>
      <c r="G345" s="24"/>
      <c r="H345" s="24"/>
      <c r="I345" s="24"/>
      <c r="J345" s="16"/>
      <c r="K345" s="16"/>
      <c r="L345" s="17"/>
      <c r="M345" s="17"/>
      <c r="N345" s="18"/>
      <c r="O345" s="18"/>
      <c r="P345" s="17"/>
      <c r="Q345" s="17"/>
      <c r="R345" s="18"/>
      <c r="S345" s="18"/>
      <c r="T345" s="18"/>
      <c r="U345" s="18"/>
      <c r="V345" s="18"/>
      <c r="W345" s="18"/>
    </row>
    <row r="346" spans="1:23" ht="12.75" hidden="1">
      <c r="A346" s="2"/>
      <c r="B346" s="24"/>
      <c r="C346" s="24"/>
      <c r="D346" s="24"/>
      <c r="E346" s="24"/>
      <c r="F346" s="24"/>
      <c r="G346" s="24"/>
      <c r="H346" s="24"/>
      <c r="I346" s="24"/>
      <c r="J346" s="16"/>
      <c r="K346" s="16"/>
      <c r="L346" s="17"/>
      <c r="M346" s="17"/>
      <c r="N346" s="18"/>
      <c r="O346" s="18"/>
      <c r="P346" s="17"/>
      <c r="Q346" s="17"/>
      <c r="R346" s="18"/>
      <c r="S346" s="18"/>
      <c r="T346" s="18"/>
      <c r="U346" s="18"/>
      <c r="V346" s="18"/>
      <c r="W346" s="18"/>
    </row>
    <row r="347" spans="1:29" ht="12.75" hidden="1">
      <c r="A347" s="3"/>
      <c r="B347" s="25"/>
      <c r="C347" s="25"/>
      <c r="D347" s="25"/>
      <c r="E347" s="25"/>
      <c r="F347" s="25"/>
      <c r="G347" s="25"/>
      <c r="H347" s="25"/>
      <c r="I347" s="25"/>
      <c r="J347" s="26"/>
      <c r="K347" s="26"/>
      <c r="L347" s="27"/>
      <c r="M347" s="27"/>
      <c r="N347" s="28"/>
      <c r="O347" s="28"/>
      <c r="P347" s="27"/>
      <c r="Q347" s="27"/>
      <c r="R347" s="28"/>
      <c r="S347" s="28"/>
      <c r="T347" s="28"/>
      <c r="U347" s="28"/>
      <c r="V347" s="28"/>
      <c r="W347" s="28"/>
      <c r="Z347" s="9"/>
      <c r="AA347" s="9"/>
      <c r="AB347" s="9"/>
      <c r="AC347" s="9"/>
    </row>
    <row r="348" spans="1:23" ht="26.25" customHeight="1" hidden="1">
      <c r="A348" s="2"/>
      <c r="B348" s="24"/>
      <c r="C348" s="24"/>
      <c r="D348" s="24"/>
      <c r="E348" s="24"/>
      <c r="F348" s="24"/>
      <c r="G348" s="24"/>
      <c r="H348" s="24"/>
      <c r="I348" s="24"/>
      <c r="J348" s="16"/>
      <c r="K348" s="16"/>
      <c r="L348" s="17"/>
      <c r="M348" s="17"/>
      <c r="N348" s="15"/>
      <c r="O348" s="15"/>
      <c r="P348" s="17"/>
      <c r="Q348" s="17"/>
      <c r="R348" s="18"/>
      <c r="S348" s="18"/>
      <c r="T348" s="18"/>
      <c r="U348" s="18"/>
      <c r="V348" s="18"/>
      <c r="W348" s="18"/>
    </row>
    <row r="349" spans="1:23" ht="27.75" customHeight="1" hidden="1">
      <c r="A349" s="2"/>
      <c r="B349" s="24"/>
      <c r="C349" s="24"/>
      <c r="D349" s="24"/>
      <c r="E349" s="24"/>
      <c r="F349" s="24"/>
      <c r="G349" s="24"/>
      <c r="H349" s="24"/>
      <c r="I349" s="24"/>
      <c r="J349" s="16"/>
      <c r="K349" s="16"/>
      <c r="L349" s="17"/>
      <c r="M349" s="17"/>
      <c r="N349" s="15"/>
      <c r="O349" s="15"/>
      <c r="P349" s="17"/>
      <c r="Q349" s="17"/>
      <c r="R349" s="18"/>
      <c r="S349" s="18"/>
      <c r="T349" s="18"/>
      <c r="U349" s="18"/>
      <c r="V349" s="18"/>
      <c r="W349" s="18"/>
    </row>
    <row r="350" spans="1:23" ht="12.75" hidden="1">
      <c r="A350" s="2"/>
      <c r="B350" s="24"/>
      <c r="C350" s="24"/>
      <c r="D350" s="24"/>
      <c r="E350" s="24"/>
      <c r="F350" s="24"/>
      <c r="G350" s="24"/>
      <c r="H350" s="24"/>
      <c r="I350" s="24"/>
      <c r="J350" s="16"/>
      <c r="K350" s="16"/>
      <c r="L350" s="17"/>
      <c r="M350" s="17"/>
      <c r="N350" s="15"/>
      <c r="O350" s="15"/>
      <c r="P350" s="17"/>
      <c r="Q350" s="17"/>
      <c r="R350" s="18"/>
      <c r="S350" s="18"/>
      <c r="T350" s="18"/>
      <c r="U350" s="18"/>
      <c r="V350" s="18"/>
      <c r="W350" s="18"/>
    </row>
    <row r="351" spans="1:23" ht="12.75" hidden="1">
      <c r="A351" s="2"/>
      <c r="B351" s="24"/>
      <c r="C351" s="24"/>
      <c r="D351" s="24"/>
      <c r="E351" s="24"/>
      <c r="F351" s="24"/>
      <c r="G351" s="24"/>
      <c r="H351" s="24"/>
      <c r="I351" s="24"/>
      <c r="J351" s="16"/>
      <c r="K351" s="16"/>
      <c r="L351" s="17"/>
      <c r="M351" s="17"/>
      <c r="N351" s="15"/>
      <c r="O351" s="15"/>
      <c r="P351" s="17"/>
      <c r="Q351" s="17"/>
      <c r="R351" s="18"/>
      <c r="S351" s="18"/>
      <c r="T351" s="18"/>
      <c r="U351" s="18"/>
      <c r="V351" s="18"/>
      <c r="W351" s="18"/>
    </row>
    <row r="352" spans="1:23" ht="12.75" hidden="1">
      <c r="A352" s="2"/>
      <c r="B352" s="24"/>
      <c r="C352" s="24"/>
      <c r="D352" s="24"/>
      <c r="E352" s="24"/>
      <c r="F352" s="24"/>
      <c r="G352" s="24"/>
      <c r="H352" s="24"/>
      <c r="I352" s="24"/>
      <c r="J352" s="16"/>
      <c r="K352" s="16"/>
      <c r="L352" s="17"/>
      <c r="M352" s="17"/>
      <c r="N352" s="18"/>
      <c r="O352" s="18"/>
      <c r="P352" s="17"/>
      <c r="Q352" s="17"/>
      <c r="R352" s="18"/>
      <c r="S352" s="18"/>
      <c r="T352" s="18"/>
      <c r="U352" s="18"/>
      <c r="V352" s="18"/>
      <c r="W352" s="18"/>
    </row>
    <row r="353" spans="1:23" ht="27.75" customHeight="1" hidden="1">
      <c r="A353" s="2"/>
      <c r="B353" s="24"/>
      <c r="C353" s="24"/>
      <c r="D353" s="24"/>
      <c r="E353" s="24"/>
      <c r="F353" s="24"/>
      <c r="G353" s="24"/>
      <c r="H353" s="24"/>
      <c r="I353" s="24"/>
      <c r="J353" s="16"/>
      <c r="K353" s="16"/>
      <c r="L353" s="17"/>
      <c r="M353" s="17"/>
      <c r="N353" s="18"/>
      <c r="O353" s="18"/>
      <c r="P353" s="17"/>
      <c r="Q353" s="17"/>
      <c r="R353" s="18"/>
      <c r="S353" s="18"/>
      <c r="T353" s="18"/>
      <c r="U353" s="18"/>
      <c r="V353" s="18"/>
      <c r="W353" s="18"/>
    </row>
    <row r="354" spans="1:23" ht="27.75" customHeight="1" hidden="1">
      <c r="A354" s="2"/>
      <c r="B354" s="24"/>
      <c r="C354" s="24"/>
      <c r="D354" s="24"/>
      <c r="E354" s="24"/>
      <c r="F354" s="24"/>
      <c r="G354" s="24"/>
      <c r="H354" s="24"/>
      <c r="I354" s="24"/>
      <c r="J354" s="16"/>
      <c r="K354" s="16"/>
      <c r="L354" s="17"/>
      <c r="M354" s="17"/>
      <c r="N354" s="18"/>
      <c r="O354" s="18"/>
      <c r="P354" s="17"/>
      <c r="Q354" s="17"/>
      <c r="R354" s="18"/>
      <c r="S354" s="18"/>
      <c r="T354" s="18"/>
      <c r="U354" s="18"/>
      <c r="V354" s="18"/>
      <c r="W354" s="18"/>
    </row>
    <row r="355" spans="1:23" ht="29.25" customHeight="1" hidden="1">
      <c r="A355" s="2"/>
      <c r="B355" s="24"/>
      <c r="C355" s="24"/>
      <c r="D355" s="24"/>
      <c r="E355" s="24"/>
      <c r="F355" s="24"/>
      <c r="G355" s="24"/>
      <c r="H355" s="24"/>
      <c r="I355" s="24"/>
      <c r="J355" s="16"/>
      <c r="K355" s="16"/>
      <c r="L355" s="17"/>
      <c r="M355" s="17"/>
      <c r="N355" s="18"/>
      <c r="O355" s="18"/>
      <c r="P355" s="17"/>
      <c r="Q355" s="17"/>
      <c r="R355" s="18"/>
      <c r="S355" s="18"/>
      <c r="T355" s="18"/>
      <c r="U355" s="18"/>
      <c r="V355" s="18"/>
      <c r="W355" s="18"/>
    </row>
    <row r="356" spans="1:23" ht="29.25" customHeight="1" hidden="1">
      <c r="A356" s="2"/>
      <c r="B356" s="24"/>
      <c r="C356" s="24"/>
      <c r="D356" s="24"/>
      <c r="E356" s="24"/>
      <c r="F356" s="24"/>
      <c r="G356" s="24"/>
      <c r="H356" s="24"/>
      <c r="I356" s="24"/>
      <c r="J356" s="16"/>
      <c r="K356" s="16"/>
      <c r="L356" s="17"/>
      <c r="M356" s="17"/>
      <c r="N356" s="18"/>
      <c r="O356" s="18"/>
      <c r="P356" s="17"/>
      <c r="Q356" s="17"/>
      <c r="R356" s="18"/>
      <c r="S356" s="18"/>
      <c r="T356" s="18"/>
      <c r="U356" s="18"/>
      <c r="V356" s="18"/>
      <c r="W356" s="18"/>
    </row>
    <row r="357" spans="1:23" ht="26.25" customHeight="1" hidden="1">
      <c r="A357" s="2"/>
      <c r="B357" s="24"/>
      <c r="C357" s="24"/>
      <c r="D357" s="24"/>
      <c r="E357" s="24"/>
      <c r="F357" s="24"/>
      <c r="G357" s="24"/>
      <c r="H357" s="24"/>
      <c r="I357" s="24"/>
      <c r="J357" s="16"/>
      <c r="K357" s="16"/>
      <c r="L357" s="17"/>
      <c r="M357" s="17"/>
      <c r="N357" s="18"/>
      <c r="O357" s="18"/>
      <c r="P357" s="17"/>
      <c r="Q357" s="17"/>
      <c r="R357" s="18"/>
      <c r="S357" s="18"/>
      <c r="T357" s="18"/>
      <c r="U357" s="18"/>
      <c r="V357" s="18"/>
      <c r="W357" s="18"/>
    </row>
    <row r="358" spans="1:23" ht="26.25" customHeight="1" hidden="1">
      <c r="A358" s="2"/>
      <c r="B358" s="24"/>
      <c r="C358" s="24"/>
      <c r="D358" s="24"/>
      <c r="E358" s="24"/>
      <c r="F358" s="24"/>
      <c r="G358" s="24"/>
      <c r="H358" s="24"/>
      <c r="I358" s="24"/>
      <c r="J358" s="16"/>
      <c r="K358" s="16"/>
      <c r="L358" s="17"/>
      <c r="M358" s="17"/>
      <c r="N358" s="18"/>
      <c r="O358" s="18"/>
      <c r="P358" s="17"/>
      <c r="Q358" s="17"/>
      <c r="R358" s="18"/>
      <c r="S358" s="18"/>
      <c r="T358" s="18"/>
      <c r="U358" s="18"/>
      <c r="V358" s="18"/>
      <c r="W358" s="18"/>
    </row>
    <row r="359" spans="1:23" ht="12.75" customHeight="1" hidden="1">
      <c r="A359" s="2"/>
      <c r="B359" s="24"/>
      <c r="C359" s="24"/>
      <c r="D359" s="24"/>
      <c r="E359" s="24"/>
      <c r="F359" s="24"/>
      <c r="G359" s="24"/>
      <c r="H359" s="24"/>
      <c r="I359" s="24"/>
      <c r="J359" s="16"/>
      <c r="K359" s="16"/>
      <c r="L359" s="17"/>
      <c r="M359" s="17"/>
      <c r="N359" s="18"/>
      <c r="O359" s="18"/>
      <c r="P359" s="17"/>
      <c r="Q359" s="17"/>
      <c r="R359" s="18"/>
      <c r="S359" s="18"/>
      <c r="T359" s="18"/>
      <c r="U359" s="18"/>
      <c r="V359" s="18"/>
      <c r="W359" s="18"/>
    </row>
    <row r="360" spans="1:23" ht="12.75" customHeight="1" hidden="1">
      <c r="A360" s="2"/>
      <c r="B360" s="24"/>
      <c r="C360" s="24"/>
      <c r="D360" s="24"/>
      <c r="E360" s="24"/>
      <c r="F360" s="24"/>
      <c r="G360" s="24"/>
      <c r="H360" s="24"/>
      <c r="I360" s="24"/>
      <c r="J360" s="16"/>
      <c r="K360" s="16"/>
      <c r="L360" s="17"/>
      <c r="M360" s="17"/>
      <c r="N360" s="18"/>
      <c r="O360" s="18"/>
      <c r="P360" s="17"/>
      <c r="Q360" s="17"/>
      <c r="R360" s="18"/>
      <c r="S360" s="18"/>
      <c r="T360" s="18"/>
      <c r="U360" s="18"/>
      <c r="V360" s="18"/>
      <c r="W360" s="18"/>
    </row>
    <row r="361" spans="1:23" ht="12.75" customHeight="1" hidden="1">
      <c r="A361" s="2"/>
      <c r="B361" s="24"/>
      <c r="C361" s="24"/>
      <c r="D361" s="24"/>
      <c r="E361" s="24"/>
      <c r="F361" s="24"/>
      <c r="G361" s="24"/>
      <c r="H361" s="24"/>
      <c r="I361" s="24"/>
      <c r="J361" s="16"/>
      <c r="K361" s="16"/>
      <c r="L361" s="17"/>
      <c r="M361" s="17"/>
      <c r="N361" s="18"/>
      <c r="O361" s="18"/>
      <c r="P361" s="17"/>
      <c r="Q361" s="17"/>
      <c r="R361" s="18"/>
      <c r="S361" s="18"/>
      <c r="T361" s="18"/>
      <c r="U361" s="18"/>
      <c r="V361" s="18"/>
      <c r="W361" s="18"/>
    </row>
    <row r="362" spans="1:23" ht="12.75" customHeight="1" hidden="1">
      <c r="A362" s="2"/>
      <c r="B362" s="24"/>
      <c r="C362" s="24"/>
      <c r="D362" s="24"/>
      <c r="E362" s="24"/>
      <c r="F362" s="24"/>
      <c r="G362" s="24"/>
      <c r="H362" s="24"/>
      <c r="I362" s="24"/>
      <c r="J362" s="16"/>
      <c r="K362" s="16"/>
      <c r="L362" s="17"/>
      <c r="M362" s="17"/>
      <c r="N362" s="18"/>
      <c r="O362" s="18"/>
      <c r="P362" s="17"/>
      <c r="Q362" s="17"/>
      <c r="R362" s="18"/>
      <c r="S362" s="18"/>
      <c r="T362" s="18"/>
      <c r="U362" s="18"/>
      <c r="V362" s="18"/>
      <c r="W362" s="18"/>
    </row>
    <row r="363" spans="1:23" ht="12.75" hidden="1">
      <c r="A363" s="2"/>
      <c r="B363" s="24"/>
      <c r="C363" s="24"/>
      <c r="D363" s="24"/>
      <c r="E363" s="24"/>
      <c r="F363" s="24"/>
      <c r="G363" s="24"/>
      <c r="H363" s="24"/>
      <c r="I363" s="24"/>
      <c r="J363" s="16"/>
      <c r="K363" s="16"/>
      <c r="L363" s="17"/>
      <c r="M363" s="17"/>
      <c r="N363" s="18"/>
      <c r="O363" s="18"/>
      <c r="P363" s="17"/>
      <c r="Q363" s="17"/>
      <c r="R363" s="18"/>
      <c r="S363" s="18"/>
      <c r="T363" s="18"/>
      <c r="U363" s="18"/>
      <c r="V363" s="18"/>
      <c r="W363" s="18"/>
    </row>
    <row r="364" spans="1:23" ht="24" customHeight="1" hidden="1">
      <c r="A364" s="2"/>
      <c r="B364" s="24"/>
      <c r="C364" s="24"/>
      <c r="D364" s="24"/>
      <c r="E364" s="24"/>
      <c r="F364" s="24"/>
      <c r="G364" s="24"/>
      <c r="H364" s="24"/>
      <c r="I364" s="24"/>
      <c r="J364" s="16"/>
      <c r="K364" s="16"/>
      <c r="L364" s="17"/>
      <c r="M364" s="17"/>
      <c r="N364" s="18"/>
      <c r="O364" s="18"/>
      <c r="P364" s="17"/>
      <c r="Q364" s="17"/>
      <c r="R364" s="18"/>
      <c r="S364" s="18"/>
      <c r="T364" s="18"/>
      <c r="U364" s="18"/>
      <c r="V364" s="18"/>
      <c r="W364" s="18"/>
    </row>
    <row r="365" spans="1:23" ht="12.75" hidden="1">
      <c r="A365" s="2"/>
      <c r="B365" s="24"/>
      <c r="C365" s="24"/>
      <c r="D365" s="24"/>
      <c r="E365" s="24"/>
      <c r="F365" s="24"/>
      <c r="G365" s="24"/>
      <c r="H365" s="24"/>
      <c r="I365" s="24"/>
      <c r="J365" s="16"/>
      <c r="K365" s="16"/>
      <c r="L365" s="17"/>
      <c r="M365" s="17"/>
      <c r="N365" s="18"/>
      <c r="O365" s="18"/>
      <c r="P365" s="17"/>
      <c r="Q365" s="17"/>
      <c r="R365" s="18"/>
      <c r="S365" s="18"/>
      <c r="T365" s="18"/>
      <c r="U365" s="18"/>
      <c r="V365" s="18"/>
      <c r="W365" s="18"/>
    </row>
    <row r="366" spans="1:23" ht="12.75" hidden="1">
      <c r="A366" s="2"/>
      <c r="B366" s="24"/>
      <c r="C366" s="24"/>
      <c r="D366" s="24"/>
      <c r="E366" s="24"/>
      <c r="F366" s="24"/>
      <c r="G366" s="24"/>
      <c r="H366" s="24"/>
      <c r="I366" s="24"/>
      <c r="J366" s="16"/>
      <c r="K366" s="16"/>
      <c r="L366" s="17"/>
      <c r="M366" s="17"/>
      <c r="N366" s="18"/>
      <c r="O366" s="18"/>
      <c r="P366" s="17"/>
      <c r="Q366" s="17"/>
      <c r="R366" s="18"/>
      <c r="S366" s="18"/>
      <c r="T366" s="18"/>
      <c r="U366" s="18"/>
      <c r="V366" s="18"/>
      <c r="W366" s="18"/>
    </row>
    <row r="367" spans="1:23" ht="12.75" hidden="1">
      <c r="A367" s="2"/>
      <c r="B367" s="24"/>
      <c r="C367" s="24"/>
      <c r="D367" s="24"/>
      <c r="E367" s="24"/>
      <c r="F367" s="24"/>
      <c r="G367" s="24"/>
      <c r="H367" s="24"/>
      <c r="I367" s="24"/>
      <c r="J367" s="16"/>
      <c r="K367" s="16"/>
      <c r="L367" s="17"/>
      <c r="M367" s="17"/>
      <c r="N367" s="18"/>
      <c r="O367" s="18"/>
      <c r="P367" s="17"/>
      <c r="Q367" s="17"/>
      <c r="R367" s="18"/>
      <c r="S367" s="18"/>
      <c r="T367" s="18"/>
      <c r="U367" s="18"/>
      <c r="V367" s="18"/>
      <c r="W367" s="18"/>
    </row>
    <row r="368" spans="1:23" ht="25.5" customHeight="1" hidden="1">
      <c r="A368" s="2"/>
      <c r="B368" s="24"/>
      <c r="C368" s="24"/>
      <c r="D368" s="24"/>
      <c r="E368" s="24"/>
      <c r="F368" s="24"/>
      <c r="G368" s="24"/>
      <c r="H368" s="24"/>
      <c r="I368" s="24"/>
      <c r="J368" s="16"/>
      <c r="K368" s="16"/>
      <c r="L368" s="17"/>
      <c r="M368" s="17"/>
      <c r="N368" s="18"/>
      <c r="O368" s="18"/>
      <c r="P368" s="17"/>
      <c r="Q368" s="17"/>
      <c r="R368" s="18"/>
      <c r="S368" s="18"/>
      <c r="T368" s="18"/>
      <c r="U368" s="18"/>
      <c r="V368" s="18"/>
      <c r="W368" s="18"/>
    </row>
    <row r="369" spans="1:23" ht="26.25" customHeight="1" hidden="1">
      <c r="A369" s="2"/>
      <c r="B369" s="24"/>
      <c r="C369" s="24"/>
      <c r="D369" s="24"/>
      <c r="E369" s="24"/>
      <c r="F369" s="24"/>
      <c r="G369" s="24"/>
      <c r="H369" s="24"/>
      <c r="I369" s="24"/>
      <c r="J369" s="16"/>
      <c r="K369" s="16"/>
      <c r="L369" s="17"/>
      <c r="M369" s="17"/>
      <c r="N369" s="18"/>
      <c r="O369" s="18"/>
      <c r="P369" s="17"/>
      <c r="Q369" s="17"/>
      <c r="R369" s="18"/>
      <c r="S369" s="18"/>
      <c r="T369" s="18"/>
      <c r="U369" s="18"/>
      <c r="V369" s="18"/>
      <c r="W369" s="18"/>
    </row>
    <row r="370" spans="1:23" ht="26.25" customHeight="1" hidden="1">
      <c r="A370" s="2"/>
      <c r="B370" s="24"/>
      <c r="C370" s="24"/>
      <c r="D370" s="24"/>
      <c r="E370" s="24"/>
      <c r="F370" s="24"/>
      <c r="G370" s="24"/>
      <c r="H370" s="24"/>
      <c r="I370" s="24"/>
      <c r="J370" s="16"/>
      <c r="K370" s="16"/>
      <c r="L370" s="17"/>
      <c r="M370" s="17"/>
      <c r="N370" s="18"/>
      <c r="O370" s="18"/>
      <c r="P370" s="17"/>
      <c r="Q370" s="17"/>
      <c r="R370" s="18"/>
      <c r="S370" s="18"/>
      <c r="T370" s="18"/>
      <c r="U370" s="18"/>
      <c r="V370" s="18"/>
      <c r="W370" s="18"/>
    </row>
    <row r="371" spans="1:23" ht="26.25" customHeight="1" hidden="1">
      <c r="A371" s="2"/>
      <c r="B371" s="24"/>
      <c r="C371" s="24"/>
      <c r="D371" s="24"/>
      <c r="E371" s="24"/>
      <c r="F371" s="24"/>
      <c r="G371" s="24"/>
      <c r="H371" s="24"/>
      <c r="I371" s="24"/>
      <c r="J371" s="16"/>
      <c r="K371" s="16"/>
      <c r="L371" s="17"/>
      <c r="M371" s="17"/>
      <c r="N371" s="18"/>
      <c r="O371" s="18"/>
      <c r="P371" s="17"/>
      <c r="Q371" s="17"/>
      <c r="R371" s="18"/>
      <c r="S371" s="18"/>
      <c r="T371" s="18"/>
      <c r="U371" s="18"/>
      <c r="V371" s="18"/>
      <c r="W371" s="18"/>
    </row>
    <row r="372" spans="1:23" ht="25.5" customHeight="1" hidden="1">
      <c r="A372" s="2"/>
      <c r="B372" s="24"/>
      <c r="C372" s="24"/>
      <c r="D372" s="24"/>
      <c r="E372" s="24"/>
      <c r="F372" s="24"/>
      <c r="G372" s="24"/>
      <c r="H372" s="24"/>
      <c r="I372" s="24"/>
      <c r="J372" s="16"/>
      <c r="K372" s="16"/>
      <c r="L372" s="17"/>
      <c r="M372" s="17"/>
      <c r="N372" s="18"/>
      <c r="O372" s="18"/>
      <c r="P372" s="17"/>
      <c r="Q372" s="17"/>
      <c r="R372" s="18"/>
      <c r="S372" s="18"/>
      <c r="T372" s="18"/>
      <c r="U372" s="18"/>
      <c r="V372" s="18"/>
      <c r="W372" s="18"/>
    </row>
    <row r="373" spans="1:23" ht="27.75" customHeight="1" hidden="1">
      <c r="A373" s="2"/>
      <c r="B373" s="24"/>
      <c r="C373" s="24"/>
      <c r="D373" s="24"/>
      <c r="E373" s="24"/>
      <c r="F373" s="24"/>
      <c r="G373" s="24"/>
      <c r="H373" s="24"/>
      <c r="I373" s="24"/>
      <c r="J373" s="16"/>
      <c r="K373" s="16"/>
      <c r="L373" s="17"/>
      <c r="M373" s="17"/>
      <c r="N373" s="18"/>
      <c r="O373" s="18"/>
      <c r="P373" s="17"/>
      <c r="Q373" s="17"/>
      <c r="R373" s="18"/>
      <c r="S373" s="18"/>
      <c r="T373" s="18"/>
      <c r="U373" s="18"/>
      <c r="V373" s="18"/>
      <c r="W373" s="18"/>
    </row>
    <row r="374" spans="1:23" ht="27.75" customHeight="1" hidden="1">
      <c r="A374" s="2"/>
      <c r="B374" s="24"/>
      <c r="C374" s="24"/>
      <c r="D374" s="24"/>
      <c r="E374" s="24"/>
      <c r="F374" s="24"/>
      <c r="G374" s="24"/>
      <c r="H374" s="24"/>
      <c r="I374" s="24"/>
      <c r="J374" s="16"/>
      <c r="K374" s="16"/>
      <c r="L374" s="17"/>
      <c r="M374" s="17"/>
      <c r="N374" s="18"/>
      <c r="O374" s="18"/>
      <c r="P374" s="17"/>
      <c r="Q374" s="17"/>
      <c r="R374" s="18"/>
      <c r="S374" s="18"/>
      <c r="T374" s="18"/>
      <c r="U374" s="18"/>
      <c r="V374" s="18"/>
      <c r="W374" s="18"/>
    </row>
    <row r="375" spans="1:23" ht="12.75" hidden="1">
      <c r="A375" s="2"/>
      <c r="B375" s="24"/>
      <c r="C375" s="24"/>
      <c r="D375" s="24"/>
      <c r="E375" s="24"/>
      <c r="F375" s="24"/>
      <c r="G375" s="24"/>
      <c r="H375" s="24"/>
      <c r="I375" s="24"/>
      <c r="J375" s="16"/>
      <c r="K375" s="16"/>
      <c r="L375" s="17"/>
      <c r="M375" s="17"/>
      <c r="N375" s="18"/>
      <c r="O375" s="18"/>
      <c r="P375" s="17"/>
      <c r="Q375" s="17"/>
      <c r="R375" s="18"/>
      <c r="S375" s="18"/>
      <c r="T375" s="18"/>
      <c r="U375" s="18"/>
      <c r="V375" s="18"/>
      <c r="W375" s="18"/>
    </row>
    <row r="376" spans="1:23" ht="12.75" customHeight="1" hidden="1">
      <c r="A376" s="2"/>
      <c r="B376" s="24"/>
      <c r="C376" s="24"/>
      <c r="D376" s="24"/>
      <c r="E376" s="24"/>
      <c r="F376" s="24"/>
      <c r="G376" s="24"/>
      <c r="H376" s="24"/>
      <c r="I376" s="24"/>
      <c r="J376" s="16"/>
      <c r="K376" s="16"/>
      <c r="L376" s="17"/>
      <c r="M376" s="17"/>
      <c r="N376" s="18"/>
      <c r="O376" s="18"/>
      <c r="P376" s="17"/>
      <c r="Q376" s="17"/>
      <c r="R376" s="18"/>
      <c r="S376" s="18"/>
      <c r="T376" s="18"/>
      <c r="U376" s="18"/>
      <c r="V376" s="18"/>
      <c r="W376" s="18"/>
    </row>
    <row r="377" spans="1:23" ht="12.75" customHeight="1" hidden="1">
      <c r="A377" s="2"/>
      <c r="B377" s="24"/>
      <c r="C377" s="24"/>
      <c r="D377" s="24"/>
      <c r="E377" s="24"/>
      <c r="F377" s="24"/>
      <c r="G377" s="24"/>
      <c r="H377" s="24"/>
      <c r="I377" s="24"/>
      <c r="J377" s="16"/>
      <c r="K377" s="16"/>
      <c r="L377" s="17"/>
      <c r="M377" s="17"/>
      <c r="N377" s="18"/>
      <c r="O377" s="18"/>
      <c r="P377" s="17"/>
      <c r="Q377" s="17"/>
      <c r="R377" s="18"/>
      <c r="S377" s="18"/>
      <c r="T377" s="18"/>
      <c r="U377" s="18"/>
      <c r="V377" s="18"/>
      <c r="W377" s="18"/>
    </row>
    <row r="378" spans="1:23" ht="12.75" customHeight="1" hidden="1">
      <c r="A378" s="2"/>
      <c r="B378" s="24"/>
      <c r="C378" s="24"/>
      <c r="D378" s="24"/>
      <c r="E378" s="24"/>
      <c r="F378" s="24"/>
      <c r="G378" s="24"/>
      <c r="H378" s="24"/>
      <c r="I378" s="24"/>
      <c r="J378" s="16"/>
      <c r="K378" s="16"/>
      <c r="L378" s="17"/>
      <c r="M378" s="17"/>
      <c r="N378" s="18"/>
      <c r="O378" s="18"/>
      <c r="P378" s="17"/>
      <c r="Q378" s="17"/>
      <c r="R378" s="18"/>
      <c r="S378" s="18"/>
      <c r="T378" s="18"/>
      <c r="U378" s="18"/>
      <c r="V378" s="18"/>
      <c r="W378" s="18"/>
    </row>
    <row r="379" spans="1:23" ht="12.75" customHeight="1" hidden="1">
      <c r="A379" s="2"/>
      <c r="B379" s="24"/>
      <c r="C379" s="24"/>
      <c r="D379" s="24"/>
      <c r="E379" s="24"/>
      <c r="F379" s="24"/>
      <c r="G379" s="24"/>
      <c r="H379" s="24"/>
      <c r="I379" s="24"/>
      <c r="J379" s="16"/>
      <c r="K379" s="16"/>
      <c r="L379" s="17"/>
      <c r="M379" s="17"/>
      <c r="N379" s="18"/>
      <c r="O379" s="18"/>
      <c r="P379" s="17"/>
      <c r="Q379" s="17"/>
      <c r="R379" s="18"/>
      <c r="S379" s="18"/>
      <c r="T379" s="18"/>
      <c r="U379" s="18"/>
      <c r="V379" s="18"/>
      <c r="W379" s="18"/>
    </row>
    <row r="380" spans="1:23" ht="12.75" hidden="1">
      <c r="A380" s="2"/>
      <c r="B380" s="24"/>
      <c r="C380" s="24"/>
      <c r="D380" s="24"/>
      <c r="E380" s="24"/>
      <c r="F380" s="24"/>
      <c r="G380" s="24"/>
      <c r="H380" s="24"/>
      <c r="I380" s="24"/>
      <c r="J380" s="16"/>
      <c r="K380" s="16"/>
      <c r="L380" s="17"/>
      <c r="M380" s="17"/>
      <c r="N380" s="18"/>
      <c r="O380" s="18"/>
      <c r="P380" s="17"/>
      <c r="Q380" s="17"/>
      <c r="R380" s="18"/>
      <c r="S380" s="18"/>
      <c r="T380" s="18"/>
      <c r="U380" s="18"/>
      <c r="V380" s="18"/>
      <c r="W380" s="18"/>
    </row>
    <row r="381" spans="1:23" ht="26.25" customHeight="1" hidden="1">
      <c r="A381" s="2"/>
      <c r="B381" s="24"/>
      <c r="C381" s="24"/>
      <c r="D381" s="24"/>
      <c r="E381" s="24"/>
      <c r="F381" s="24"/>
      <c r="G381" s="24"/>
      <c r="H381" s="24"/>
      <c r="I381" s="24"/>
      <c r="J381" s="16"/>
      <c r="K381" s="16"/>
      <c r="L381" s="17"/>
      <c r="M381" s="17"/>
      <c r="N381" s="18"/>
      <c r="O381" s="18"/>
      <c r="P381" s="17"/>
      <c r="Q381" s="17"/>
      <c r="R381" s="18"/>
      <c r="S381" s="18"/>
      <c r="T381" s="18"/>
      <c r="U381" s="18"/>
      <c r="V381" s="18"/>
      <c r="W381" s="18"/>
    </row>
    <row r="382" spans="1:23" ht="27.75" customHeight="1" hidden="1">
      <c r="A382" s="2"/>
      <c r="B382" s="24"/>
      <c r="C382" s="24"/>
      <c r="D382" s="24"/>
      <c r="E382" s="24"/>
      <c r="F382" s="24"/>
      <c r="G382" s="24"/>
      <c r="H382" s="24"/>
      <c r="I382" s="24"/>
      <c r="J382" s="16"/>
      <c r="K382" s="16"/>
      <c r="L382" s="17"/>
      <c r="M382" s="17"/>
      <c r="N382" s="18"/>
      <c r="O382" s="18"/>
      <c r="P382" s="17"/>
      <c r="Q382" s="17"/>
      <c r="R382" s="18"/>
      <c r="S382" s="18"/>
      <c r="T382" s="18"/>
      <c r="U382" s="18"/>
      <c r="V382" s="18"/>
      <c r="W382" s="18"/>
    </row>
    <row r="383" spans="1:23" ht="12.75" hidden="1">
      <c r="A383" s="2"/>
      <c r="B383" s="24"/>
      <c r="C383" s="24"/>
      <c r="D383" s="24"/>
      <c r="E383" s="24"/>
      <c r="F383" s="24"/>
      <c r="G383" s="24"/>
      <c r="H383" s="24"/>
      <c r="I383" s="24"/>
      <c r="J383" s="16"/>
      <c r="K383" s="16"/>
      <c r="L383" s="17"/>
      <c r="M383" s="17"/>
      <c r="N383" s="18"/>
      <c r="O383" s="18"/>
      <c r="P383" s="17"/>
      <c r="Q383" s="17"/>
      <c r="R383" s="18"/>
      <c r="S383" s="18"/>
      <c r="T383" s="18"/>
      <c r="U383" s="18"/>
      <c r="V383" s="18"/>
      <c r="W383" s="18"/>
    </row>
    <row r="384" spans="1:23" ht="12.75" customHeight="1" hidden="1">
      <c r="A384" s="2"/>
      <c r="B384" s="24"/>
      <c r="C384" s="24"/>
      <c r="D384" s="24"/>
      <c r="E384" s="24"/>
      <c r="F384" s="24"/>
      <c r="G384" s="24"/>
      <c r="H384" s="24"/>
      <c r="I384" s="24"/>
      <c r="J384" s="16"/>
      <c r="K384" s="16"/>
      <c r="L384" s="17"/>
      <c r="M384" s="17"/>
      <c r="N384" s="18"/>
      <c r="O384" s="18"/>
      <c r="P384" s="17"/>
      <c r="Q384" s="17"/>
      <c r="R384" s="18"/>
      <c r="S384" s="18"/>
      <c r="T384" s="18"/>
      <c r="U384" s="18"/>
      <c r="V384" s="18"/>
      <c r="W384" s="18"/>
    </row>
    <row r="385" spans="1:23" ht="12.75" hidden="1">
      <c r="A385" s="2"/>
      <c r="B385" s="24"/>
      <c r="C385" s="24"/>
      <c r="D385" s="24"/>
      <c r="E385" s="24"/>
      <c r="F385" s="24"/>
      <c r="G385" s="24"/>
      <c r="H385" s="24"/>
      <c r="I385" s="24"/>
      <c r="J385" s="16"/>
      <c r="K385" s="16"/>
      <c r="L385" s="17"/>
      <c r="M385" s="17"/>
      <c r="N385" s="18"/>
      <c r="O385" s="18"/>
      <c r="P385" s="17"/>
      <c r="Q385" s="17"/>
      <c r="R385" s="18"/>
      <c r="S385" s="18"/>
      <c r="T385" s="18"/>
      <c r="U385" s="18"/>
      <c r="V385" s="18"/>
      <c r="W385" s="18"/>
    </row>
    <row r="386" spans="1:23" ht="12.75" customHeight="1" hidden="1">
      <c r="A386" s="2"/>
      <c r="B386" s="24"/>
      <c r="C386" s="24"/>
      <c r="D386" s="24"/>
      <c r="E386" s="24"/>
      <c r="F386" s="24"/>
      <c r="G386" s="24"/>
      <c r="H386" s="24"/>
      <c r="I386" s="24"/>
      <c r="J386" s="16"/>
      <c r="K386" s="16"/>
      <c r="L386" s="17"/>
      <c r="M386" s="17"/>
      <c r="N386" s="18"/>
      <c r="O386" s="18"/>
      <c r="P386" s="17"/>
      <c r="Q386" s="17"/>
      <c r="R386" s="18"/>
      <c r="S386" s="18"/>
      <c r="T386" s="18"/>
      <c r="U386" s="18"/>
      <c r="V386" s="18"/>
      <c r="W386" s="18"/>
    </row>
    <row r="387" spans="1:23" ht="12.75" hidden="1">
      <c r="A387" s="2"/>
      <c r="B387" s="24"/>
      <c r="C387" s="24"/>
      <c r="D387" s="24"/>
      <c r="E387" s="24"/>
      <c r="F387" s="24"/>
      <c r="G387" s="24"/>
      <c r="H387" s="24"/>
      <c r="I387" s="24"/>
      <c r="J387" s="16"/>
      <c r="K387" s="16"/>
      <c r="L387" s="17"/>
      <c r="M387" s="17"/>
      <c r="N387" s="18"/>
      <c r="O387" s="18"/>
      <c r="P387" s="17"/>
      <c r="Q387" s="17"/>
      <c r="R387" s="18"/>
      <c r="S387" s="18"/>
      <c r="T387" s="18"/>
      <c r="U387" s="18"/>
      <c r="V387" s="18"/>
      <c r="W387" s="18"/>
    </row>
    <row r="388" spans="1:23" ht="26.25" customHeight="1" hidden="1">
      <c r="A388" s="2"/>
      <c r="B388" s="24"/>
      <c r="C388" s="24"/>
      <c r="D388" s="24"/>
      <c r="E388" s="24"/>
      <c r="F388" s="24"/>
      <c r="G388" s="24"/>
      <c r="H388" s="24"/>
      <c r="I388" s="24"/>
      <c r="J388" s="16"/>
      <c r="K388" s="16"/>
      <c r="L388" s="17"/>
      <c r="M388" s="17"/>
      <c r="N388" s="18"/>
      <c r="O388" s="18"/>
      <c r="P388" s="17"/>
      <c r="Q388" s="17"/>
      <c r="R388" s="18"/>
      <c r="S388" s="18"/>
      <c r="T388" s="18"/>
      <c r="U388" s="18"/>
      <c r="V388" s="18"/>
      <c r="W388" s="18"/>
    </row>
    <row r="389" spans="1:23" ht="26.25" customHeight="1" hidden="1">
      <c r="A389" s="2"/>
      <c r="B389" s="24"/>
      <c r="C389" s="24"/>
      <c r="D389" s="24"/>
      <c r="E389" s="24"/>
      <c r="F389" s="24"/>
      <c r="G389" s="24"/>
      <c r="H389" s="24"/>
      <c r="I389" s="24"/>
      <c r="J389" s="16"/>
      <c r="K389" s="16"/>
      <c r="L389" s="17"/>
      <c r="M389" s="17"/>
      <c r="N389" s="18"/>
      <c r="O389" s="18"/>
      <c r="P389" s="17"/>
      <c r="Q389" s="17"/>
      <c r="R389" s="18"/>
      <c r="S389" s="18"/>
      <c r="T389" s="18"/>
      <c r="U389" s="18"/>
      <c r="V389" s="18"/>
      <c r="W389" s="18"/>
    </row>
    <row r="390" spans="1:23" ht="12.75" customHeight="1" hidden="1">
      <c r="A390" s="2"/>
      <c r="B390" s="24"/>
      <c r="C390" s="24"/>
      <c r="D390" s="24"/>
      <c r="E390" s="24"/>
      <c r="F390" s="24"/>
      <c r="G390" s="24"/>
      <c r="H390" s="24"/>
      <c r="I390" s="24"/>
      <c r="J390" s="16"/>
      <c r="K390" s="16"/>
      <c r="L390" s="17"/>
      <c r="M390" s="17"/>
      <c r="N390" s="18"/>
      <c r="O390" s="18"/>
      <c r="P390" s="17"/>
      <c r="Q390" s="17"/>
      <c r="R390" s="18"/>
      <c r="S390" s="18"/>
      <c r="T390" s="18"/>
      <c r="U390" s="18"/>
      <c r="V390" s="18"/>
      <c r="W390" s="18"/>
    </row>
    <row r="391" spans="1:23" ht="12.75" customHeight="1" hidden="1">
      <c r="A391" s="2"/>
      <c r="B391" s="24"/>
      <c r="C391" s="24"/>
      <c r="D391" s="24"/>
      <c r="E391" s="24"/>
      <c r="F391" s="24"/>
      <c r="G391" s="24"/>
      <c r="H391" s="24"/>
      <c r="I391" s="24"/>
      <c r="J391" s="16"/>
      <c r="K391" s="16"/>
      <c r="L391" s="17"/>
      <c r="M391" s="17"/>
      <c r="N391" s="18"/>
      <c r="O391" s="18"/>
      <c r="P391" s="17"/>
      <c r="Q391" s="17"/>
      <c r="R391" s="18"/>
      <c r="S391" s="18"/>
      <c r="T391" s="18"/>
      <c r="U391" s="18"/>
      <c r="V391" s="18"/>
      <c r="W391" s="18"/>
    </row>
    <row r="392" spans="1:23" ht="12.75" customHeight="1" hidden="1">
      <c r="A392" s="2"/>
      <c r="B392" s="24"/>
      <c r="C392" s="24"/>
      <c r="D392" s="24"/>
      <c r="E392" s="24"/>
      <c r="F392" s="24"/>
      <c r="G392" s="24"/>
      <c r="H392" s="24"/>
      <c r="I392" s="24"/>
      <c r="J392" s="16"/>
      <c r="K392" s="16"/>
      <c r="L392" s="17"/>
      <c r="M392" s="17"/>
      <c r="N392" s="18"/>
      <c r="O392" s="18"/>
      <c r="P392" s="17"/>
      <c r="Q392" s="17"/>
      <c r="R392" s="18"/>
      <c r="S392" s="18"/>
      <c r="T392" s="18"/>
      <c r="U392" s="18"/>
      <c r="V392" s="18"/>
      <c r="W392" s="18"/>
    </row>
    <row r="393" spans="1:23" ht="12.75" customHeight="1" hidden="1">
      <c r="A393" s="2"/>
      <c r="B393" s="24"/>
      <c r="C393" s="24"/>
      <c r="D393" s="24"/>
      <c r="E393" s="24"/>
      <c r="F393" s="24"/>
      <c r="G393" s="24"/>
      <c r="H393" s="24"/>
      <c r="I393" s="24"/>
      <c r="J393" s="16"/>
      <c r="K393" s="16"/>
      <c r="L393" s="17"/>
      <c r="M393" s="17"/>
      <c r="N393" s="15"/>
      <c r="O393" s="15"/>
      <c r="P393" s="17"/>
      <c r="Q393" s="17"/>
      <c r="R393" s="18"/>
      <c r="S393" s="18"/>
      <c r="T393" s="18"/>
      <c r="U393" s="18"/>
      <c r="V393" s="18"/>
      <c r="W393" s="18"/>
    </row>
    <row r="394" spans="1:23" ht="26.25" customHeight="1" hidden="1">
      <c r="A394" s="2"/>
      <c r="B394" s="24"/>
      <c r="C394" s="24"/>
      <c r="D394" s="24"/>
      <c r="E394" s="24"/>
      <c r="F394" s="24"/>
      <c r="G394" s="24"/>
      <c r="H394" s="24"/>
      <c r="I394" s="24"/>
      <c r="J394" s="16"/>
      <c r="K394" s="16"/>
      <c r="L394" s="17"/>
      <c r="M394" s="17"/>
      <c r="N394" s="18"/>
      <c r="O394" s="18"/>
      <c r="P394" s="17"/>
      <c r="Q394" s="17"/>
      <c r="R394" s="18"/>
      <c r="S394" s="18"/>
      <c r="T394" s="18"/>
      <c r="U394" s="18"/>
      <c r="V394" s="18"/>
      <c r="W394" s="18"/>
    </row>
    <row r="395" spans="1:23" ht="26.25" customHeight="1" hidden="1">
      <c r="A395" s="2"/>
      <c r="B395" s="24"/>
      <c r="C395" s="24"/>
      <c r="D395" s="24"/>
      <c r="E395" s="24"/>
      <c r="F395" s="24"/>
      <c r="G395" s="24"/>
      <c r="H395" s="24"/>
      <c r="I395" s="24"/>
      <c r="J395" s="16"/>
      <c r="K395" s="16"/>
      <c r="L395" s="17"/>
      <c r="M395" s="17"/>
      <c r="N395" s="18"/>
      <c r="O395" s="18"/>
      <c r="P395" s="17"/>
      <c r="Q395" s="17"/>
      <c r="R395" s="18"/>
      <c r="S395" s="18"/>
      <c r="T395" s="18"/>
      <c r="U395" s="18"/>
      <c r="V395" s="18"/>
      <c r="W395" s="18"/>
    </row>
    <row r="396" spans="1:23" ht="27" customHeight="1" hidden="1">
      <c r="A396" s="2"/>
      <c r="B396" s="24"/>
      <c r="C396" s="24"/>
      <c r="D396" s="24"/>
      <c r="E396" s="24"/>
      <c r="F396" s="24"/>
      <c r="G396" s="24"/>
      <c r="H396" s="24"/>
      <c r="I396" s="24"/>
      <c r="J396" s="16"/>
      <c r="K396" s="16"/>
      <c r="L396" s="17"/>
      <c r="M396" s="17"/>
      <c r="N396" s="18"/>
      <c r="O396" s="18"/>
      <c r="P396" s="17"/>
      <c r="Q396" s="17"/>
      <c r="R396" s="18"/>
      <c r="S396" s="18"/>
      <c r="T396" s="18"/>
      <c r="U396" s="18"/>
      <c r="V396" s="18"/>
      <c r="W396" s="18"/>
    </row>
    <row r="397" spans="1:23" ht="24.75" customHeight="1" hidden="1">
      <c r="A397" s="2"/>
      <c r="B397" s="24"/>
      <c r="C397" s="24"/>
      <c r="D397" s="24"/>
      <c r="E397" s="24"/>
      <c r="F397" s="24"/>
      <c r="G397" s="24"/>
      <c r="H397" s="24"/>
      <c r="I397" s="24"/>
      <c r="J397" s="16"/>
      <c r="K397" s="16"/>
      <c r="L397" s="17"/>
      <c r="M397" s="17"/>
      <c r="N397" s="18"/>
      <c r="O397" s="18"/>
      <c r="P397" s="17"/>
      <c r="Q397" s="17"/>
      <c r="R397" s="18"/>
      <c r="S397" s="18"/>
      <c r="T397" s="18"/>
      <c r="U397" s="18"/>
      <c r="V397" s="18"/>
      <c r="W397" s="18"/>
    </row>
    <row r="398" spans="1:23" ht="26.25" customHeight="1" hidden="1">
      <c r="A398" s="2"/>
      <c r="B398" s="24"/>
      <c r="C398" s="24"/>
      <c r="D398" s="24"/>
      <c r="E398" s="24"/>
      <c r="F398" s="24"/>
      <c r="G398" s="24"/>
      <c r="H398" s="24"/>
      <c r="I398" s="24"/>
      <c r="J398" s="16"/>
      <c r="K398" s="16"/>
      <c r="L398" s="17"/>
      <c r="M398" s="17"/>
      <c r="N398" s="18"/>
      <c r="O398" s="18"/>
      <c r="P398" s="17"/>
      <c r="Q398" s="17"/>
      <c r="R398" s="18"/>
      <c r="S398" s="18"/>
      <c r="T398" s="18"/>
      <c r="U398" s="18"/>
      <c r="V398" s="18"/>
      <c r="W398" s="18"/>
    </row>
    <row r="399" spans="1:23" ht="25.5" customHeight="1" hidden="1">
      <c r="A399" s="2"/>
      <c r="B399" s="24"/>
      <c r="C399" s="24"/>
      <c r="D399" s="24"/>
      <c r="E399" s="24"/>
      <c r="F399" s="24"/>
      <c r="G399" s="24"/>
      <c r="H399" s="24"/>
      <c r="I399" s="24"/>
      <c r="J399" s="16"/>
      <c r="K399" s="16"/>
      <c r="L399" s="17"/>
      <c r="M399" s="17"/>
      <c r="N399" s="18"/>
      <c r="O399" s="18"/>
      <c r="P399" s="17"/>
      <c r="Q399" s="17"/>
      <c r="R399" s="18"/>
      <c r="S399" s="18"/>
      <c r="T399" s="18"/>
      <c r="U399" s="18"/>
      <c r="V399" s="18"/>
      <c r="W399" s="18"/>
    </row>
    <row r="400" spans="1:23" ht="24" customHeight="1" hidden="1">
      <c r="A400" s="2"/>
      <c r="B400" s="24"/>
      <c r="C400" s="24"/>
      <c r="D400" s="24"/>
      <c r="E400" s="24"/>
      <c r="F400" s="24"/>
      <c r="G400" s="24"/>
      <c r="H400" s="24"/>
      <c r="I400" s="24"/>
      <c r="J400" s="16"/>
      <c r="K400" s="16"/>
      <c r="L400" s="17"/>
      <c r="M400" s="17"/>
      <c r="N400" s="18"/>
      <c r="O400" s="18"/>
      <c r="P400" s="17"/>
      <c r="Q400" s="17"/>
      <c r="R400" s="18"/>
      <c r="S400" s="18"/>
      <c r="T400" s="18"/>
      <c r="U400" s="18"/>
      <c r="V400" s="18"/>
      <c r="W400" s="18"/>
    </row>
    <row r="401" spans="1:23" ht="12.75" customHeight="1" hidden="1">
      <c r="A401" s="2"/>
      <c r="B401" s="24"/>
      <c r="C401" s="24"/>
      <c r="D401" s="24"/>
      <c r="E401" s="24"/>
      <c r="F401" s="24"/>
      <c r="G401" s="24"/>
      <c r="H401" s="24"/>
      <c r="I401" s="24"/>
      <c r="J401" s="16"/>
      <c r="K401" s="16"/>
      <c r="L401" s="17"/>
      <c r="M401" s="17"/>
      <c r="N401" s="18"/>
      <c r="O401" s="18"/>
      <c r="P401" s="17"/>
      <c r="Q401" s="17"/>
      <c r="R401" s="18"/>
      <c r="S401" s="18"/>
      <c r="T401" s="18"/>
      <c r="U401" s="18"/>
      <c r="V401" s="18"/>
      <c r="W401" s="18"/>
    </row>
    <row r="402" spans="1:23" ht="12.75" hidden="1">
      <c r="A402" s="2"/>
      <c r="B402" s="24"/>
      <c r="C402" s="24"/>
      <c r="D402" s="24"/>
      <c r="E402" s="24"/>
      <c r="F402" s="24"/>
      <c r="G402" s="24"/>
      <c r="H402" s="24"/>
      <c r="I402" s="24"/>
      <c r="J402" s="16"/>
      <c r="K402" s="16"/>
      <c r="L402" s="17"/>
      <c r="M402" s="17"/>
      <c r="N402" s="18"/>
      <c r="O402" s="18"/>
      <c r="P402" s="17"/>
      <c r="Q402" s="17"/>
      <c r="R402" s="18"/>
      <c r="S402" s="18"/>
      <c r="T402" s="18"/>
      <c r="U402" s="18"/>
      <c r="V402" s="18"/>
      <c r="W402" s="18"/>
    </row>
    <row r="403" spans="1:23" ht="12.75" hidden="1">
      <c r="A403" s="6"/>
      <c r="B403" s="29"/>
      <c r="C403" s="29"/>
      <c r="D403" s="29"/>
      <c r="E403" s="29"/>
      <c r="F403" s="29"/>
      <c r="G403" s="29"/>
      <c r="H403" s="29"/>
      <c r="I403" s="29"/>
      <c r="J403" s="30"/>
      <c r="K403" s="30"/>
      <c r="L403" s="30"/>
      <c r="M403" s="30"/>
      <c r="N403" s="30"/>
      <c r="O403" s="30"/>
      <c r="P403" s="30"/>
      <c r="Q403" s="30"/>
      <c r="R403" s="31"/>
      <c r="S403" s="31"/>
      <c r="T403" s="31"/>
      <c r="U403" s="31"/>
      <c r="V403" s="31"/>
      <c r="W403" s="31"/>
    </row>
    <row r="404" ht="12.75" hidden="1"/>
    <row r="405" spans="1:26" ht="12.75" hidden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2.75" hidden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2.75" hidden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2.75" hidden="1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</row>
    <row r="409" spans="1:26" ht="12.75" hidden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48"/>
      <c r="N409" s="49"/>
      <c r="O409" s="50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54.75" customHeight="1" hidden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51"/>
      <c r="N410" s="52"/>
      <c r="O410" s="53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hidden="1">
      <c r="A411" s="5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66"/>
      <c r="N411" s="67"/>
      <c r="O411" s="68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2.75" hidden="1">
      <c r="A412" s="2"/>
      <c r="B412" s="24"/>
      <c r="C412" s="24"/>
      <c r="D412" s="24"/>
      <c r="E412" s="24"/>
      <c r="F412" s="24"/>
      <c r="G412" s="24"/>
      <c r="H412" s="24"/>
      <c r="I412" s="33"/>
      <c r="J412" s="33"/>
      <c r="K412" s="17"/>
      <c r="L412" s="17"/>
      <c r="M412" s="45"/>
      <c r="N412" s="46"/>
      <c r="O412" s="47"/>
      <c r="P412" s="18"/>
      <c r="Q412" s="18"/>
      <c r="R412" s="18"/>
      <c r="S412" s="17"/>
      <c r="T412" s="17"/>
      <c r="U412" s="18"/>
      <c r="V412" s="18"/>
      <c r="W412" s="18"/>
      <c r="X412" s="18"/>
      <c r="Y412" s="18"/>
      <c r="Z412" s="18"/>
    </row>
    <row r="413" spans="1:26" ht="12.75" hidden="1">
      <c r="A413" s="2"/>
      <c r="B413" s="24"/>
      <c r="C413" s="24"/>
      <c r="D413" s="24"/>
      <c r="E413" s="24"/>
      <c r="F413" s="24"/>
      <c r="G413" s="24"/>
      <c r="H413" s="24"/>
      <c r="I413" s="33"/>
      <c r="J413" s="33"/>
      <c r="K413" s="17"/>
      <c r="L413" s="17"/>
      <c r="M413" s="45"/>
      <c r="N413" s="46"/>
      <c r="O413" s="47"/>
      <c r="P413" s="18"/>
      <c r="Q413" s="18"/>
      <c r="R413" s="18"/>
      <c r="S413" s="17"/>
      <c r="T413" s="17"/>
      <c r="U413" s="18"/>
      <c r="V413" s="18"/>
      <c r="W413" s="18"/>
      <c r="X413" s="18"/>
      <c r="Y413" s="18"/>
      <c r="Z413" s="18"/>
    </row>
    <row r="414" spans="1:26" ht="12.75" hidden="1">
      <c r="A414" s="2"/>
      <c r="B414" s="24"/>
      <c r="C414" s="24"/>
      <c r="D414" s="24"/>
      <c r="E414" s="24"/>
      <c r="F414" s="24"/>
      <c r="G414" s="24"/>
      <c r="H414" s="24"/>
      <c r="I414" s="33"/>
      <c r="J414" s="33"/>
      <c r="K414" s="17"/>
      <c r="L414" s="17"/>
      <c r="M414" s="45"/>
      <c r="N414" s="46"/>
      <c r="O414" s="47"/>
      <c r="P414" s="18"/>
      <c r="Q414" s="18"/>
      <c r="R414" s="18"/>
      <c r="S414" s="17"/>
      <c r="T414" s="17"/>
      <c r="U414" s="18"/>
      <c r="V414" s="18"/>
      <c r="W414" s="18"/>
      <c r="X414" s="18"/>
      <c r="Y414" s="18"/>
      <c r="Z414" s="18"/>
    </row>
    <row r="415" spans="1:26" ht="12.75" hidden="1">
      <c r="A415" s="2"/>
      <c r="B415" s="24"/>
      <c r="C415" s="24"/>
      <c r="D415" s="24"/>
      <c r="E415" s="24"/>
      <c r="F415" s="24"/>
      <c r="G415" s="24"/>
      <c r="H415" s="24"/>
      <c r="I415" s="33"/>
      <c r="J415" s="33"/>
      <c r="K415" s="17"/>
      <c r="L415" s="17"/>
      <c r="M415" s="45"/>
      <c r="N415" s="46"/>
      <c r="O415" s="47"/>
      <c r="P415" s="18"/>
      <c r="Q415" s="18"/>
      <c r="R415" s="18"/>
      <c r="S415" s="17"/>
      <c r="T415" s="17"/>
      <c r="U415" s="18"/>
      <c r="V415" s="18"/>
      <c r="W415" s="18"/>
      <c r="X415" s="18"/>
      <c r="Y415" s="18"/>
      <c r="Z415" s="18"/>
    </row>
    <row r="416" spans="1:26" ht="12.75" hidden="1">
      <c r="A416" s="2"/>
      <c r="B416" s="24"/>
      <c r="C416" s="24"/>
      <c r="D416" s="24"/>
      <c r="E416" s="24"/>
      <c r="F416" s="24"/>
      <c r="G416" s="24"/>
      <c r="H416" s="24"/>
      <c r="I416" s="33"/>
      <c r="J416" s="33"/>
      <c r="K416" s="17"/>
      <c r="L416" s="17"/>
      <c r="M416" s="45"/>
      <c r="N416" s="46"/>
      <c r="O416" s="47"/>
      <c r="P416" s="18"/>
      <c r="Q416" s="18"/>
      <c r="R416" s="18"/>
      <c r="S416" s="17"/>
      <c r="T416" s="17"/>
      <c r="U416" s="18"/>
      <c r="V416" s="18"/>
      <c r="W416" s="18"/>
      <c r="X416" s="18"/>
      <c r="Y416" s="18"/>
      <c r="Z416" s="18"/>
    </row>
    <row r="417" spans="1:26" ht="12.75" hidden="1">
      <c r="A417" s="2"/>
      <c r="B417" s="24"/>
      <c r="C417" s="24"/>
      <c r="D417" s="24"/>
      <c r="E417" s="24"/>
      <c r="F417" s="24"/>
      <c r="G417" s="24"/>
      <c r="H417" s="24"/>
      <c r="I417" s="33"/>
      <c r="J417" s="33"/>
      <c r="K417" s="17"/>
      <c r="L417" s="17"/>
      <c r="M417" s="45"/>
      <c r="N417" s="46"/>
      <c r="O417" s="47"/>
      <c r="P417" s="18"/>
      <c r="Q417" s="18"/>
      <c r="R417" s="18"/>
      <c r="S417" s="17"/>
      <c r="T417" s="17"/>
      <c r="U417" s="18"/>
      <c r="V417" s="18"/>
      <c r="W417" s="18"/>
      <c r="X417" s="18"/>
      <c r="Y417" s="18"/>
      <c r="Z417" s="18"/>
    </row>
    <row r="418" spans="1:26" ht="12.75" hidden="1">
      <c r="A418" s="2"/>
      <c r="B418" s="24"/>
      <c r="C418" s="24"/>
      <c r="D418" s="24"/>
      <c r="E418" s="24"/>
      <c r="F418" s="24"/>
      <c r="G418" s="24"/>
      <c r="H418" s="24"/>
      <c r="I418" s="33"/>
      <c r="J418" s="33"/>
      <c r="K418" s="17"/>
      <c r="L418" s="17"/>
      <c r="M418" s="45"/>
      <c r="N418" s="46"/>
      <c r="O418" s="47"/>
      <c r="P418" s="18"/>
      <c r="Q418" s="18"/>
      <c r="R418" s="18"/>
      <c r="S418" s="17"/>
      <c r="T418" s="17"/>
      <c r="U418" s="18"/>
      <c r="V418" s="18"/>
      <c r="W418" s="18"/>
      <c r="X418" s="18"/>
      <c r="Y418" s="18"/>
      <c r="Z418" s="18"/>
    </row>
    <row r="419" spans="1:26" ht="12.75" hidden="1">
      <c r="A419" s="2"/>
      <c r="B419" s="24"/>
      <c r="C419" s="24"/>
      <c r="D419" s="24"/>
      <c r="E419" s="24"/>
      <c r="F419" s="24"/>
      <c r="G419" s="24"/>
      <c r="H419" s="24"/>
      <c r="I419" s="33"/>
      <c r="J419" s="33"/>
      <c r="K419" s="17"/>
      <c r="L419" s="17"/>
      <c r="M419" s="45"/>
      <c r="N419" s="46"/>
      <c r="O419" s="47"/>
      <c r="P419" s="18"/>
      <c r="Q419" s="18"/>
      <c r="R419" s="18"/>
      <c r="S419" s="17"/>
      <c r="T419" s="17"/>
      <c r="U419" s="18"/>
      <c r="V419" s="18"/>
      <c r="W419" s="18"/>
      <c r="X419" s="18"/>
      <c r="Y419" s="18"/>
      <c r="Z419" s="18"/>
    </row>
    <row r="420" spans="1:26" ht="12.75" customHeight="1" hidden="1">
      <c r="A420" s="2"/>
      <c r="B420" s="24"/>
      <c r="C420" s="24"/>
      <c r="D420" s="24"/>
      <c r="E420" s="24"/>
      <c r="F420" s="24"/>
      <c r="G420" s="24"/>
      <c r="H420" s="24"/>
      <c r="I420" s="33"/>
      <c r="J420" s="33"/>
      <c r="K420" s="17"/>
      <c r="L420" s="17"/>
      <c r="M420" s="45"/>
      <c r="N420" s="46"/>
      <c r="O420" s="47"/>
      <c r="P420" s="18"/>
      <c r="Q420" s="18"/>
      <c r="R420" s="18"/>
      <c r="S420" s="17"/>
      <c r="T420" s="17"/>
      <c r="U420" s="18"/>
      <c r="V420" s="18"/>
      <c r="W420" s="18"/>
      <c r="X420" s="18"/>
      <c r="Y420" s="18"/>
      <c r="Z420" s="18"/>
    </row>
    <row r="421" spans="1:26" ht="12.75" hidden="1">
      <c r="A421" s="2"/>
      <c r="B421" s="24"/>
      <c r="C421" s="24"/>
      <c r="D421" s="24"/>
      <c r="E421" s="24"/>
      <c r="F421" s="24"/>
      <c r="G421" s="24"/>
      <c r="H421" s="24"/>
      <c r="I421" s="33"/>
      <c r="J421" s="33"/>
      <c r="K421" s="17"/>
      <c r="L421" s="17"/>
      <c r="M421" s="45"/>
      <c r="N421" s="46"/>
      <c r="O421" s="47"/>
      <c r="P421" s="18"/>
      <c r="Q421" s="18"/>
      <c r="R421" s="18"/>
      <c r="S421" s="17"/>
      <c r="T421" s="17"/>
      <c r="U421" s="18"/>
      <c r="V421" s="18"/>
      <c r="W421" s="18"/>
      <c r="X421" s="18"/>
      <c r="Y421" s="18"/>
      <c r="Z421" s="18"/>
    </row>
    <row r="422" spans="1:26" ht="12.75" hidden="1">
      <c r="A422" s="2"/>
      <c r="B422" s="24"/>
      <c r="C422" s="24"/>
      <c r="D422" s="24"/>
      <c r="E422" s="24"/>
      <c r="F422" s="24"/>
      <c r="G422" s="24"/>
      <c r="H422" s="24"/>
      <c r="I422" s="33"/>
      <c r="J422" s="33"/>
      <c r="K422" s="17"/>
      <c r="L422" s="17"/>
      <c r="M422" s="45"/>
      <c r="N422" s="46"/>
      <c r="O422" s="47"/>
      <c r="P422" s="18"/>
      <c r="Q422" s="18"/>
      <c r="R422" s="18"/>
      <c r="S422" s="17"/>
      <c r="T422" s="17"/>
      <c r="U422" s="18"/>
      <c r="V422" s="18"/>
      <c r="W422" s="18"/>
      <c r="X422" s="18"/>
      <c r="Y422" s="18"/>
      <c r="Z422" s="18"/>
    </row>
    <row r="423" spans="1:26" ht="12.75" hidden="1">
      <c r="A423" s="2"/>
      <c r="B423" s="24"/>
      <c r="C423" s="24"/>
      <c r="D423" s="24"/>
      <c r="E423" s="24"/>
      <c r="F423" s="24"/>
      <c r="G423" s="24"/>
      <c r="H423" s="24"/>
      <c r="I423" s="33"/>
      <c r="J423" s="33"/>
      <c r="K423" s="17"/>
      <c r="L423" s="17"/>
      <c r="M423" s="45"/>
      <c r="N423" s="46"/>
      <c r="O423" s="47"/>
      <c r="P423" s="18"/>
      <c r="Q423" s="18"/>
      <c r="R423" s="18"/>
      <c r="S423" s="17"/>
      <c r="T423" s="17"/>
      <c r="U423" s="18"/>
      <c r="V423" s="18"/>
      <c r="W423" s="18"/>
      <c r="X423" s="18"/>
      <c r="Y423" s="18"/>
      <c r="Z423" s="18"/>
    </row>
    <row r="424" spans="1:26" ht="12.75" hidden="1">
      <c r="A424" s="2"/>
      <c r="B424" s="24"/>
      <c r="C424" s="24"/>
      <c r="D424" s="24"/>
      <c r="E424" s="24"/>
      <c r="F424" s="24"/>
      <c r="G424" s="24"/>
      <c r="H424" s="24"/>
      <c r="I424" s="33"/>
      <c r="J424" s="33"/>
      <c r="K424" s="17"/>
      <c r="L424" s="17"/>
      <c r="M424" s="45"/>
      <c r="N424" s="46"/>
      <c r="O424" s="47"/>
      <c r="P424" s="18"/>
      <c r="Q424" s="18"/>
      <c r="R424" s="18"/>
      <c r="S424" s="17"/>
      <c r="T424" s="17"/>
      <c r="U424" s="18"/>
      <c r="V424" s="18"/>
      <c r="W424" s="18"/>
      <c r="X424" s="18"/>
      <c r="Y424" s="18"/>
      <c r="Z424" s="18"/>
    </row>
    <row r="425" spans="1:26" ht="30.75" customHeight="1" hidden="1">
      <c r="A425" s="2"/>
      <c r="B425" s="24"/>
      <c r="C425" s="24"/>
      <c r="D425" s="24"/>
      <c r="E425" s="24"/>
      <c r="F425" s="24"/>
      <c r="G425" s="24"/>
      <c r="H425" s="24"/>
      <c r="I425" s="33"/>
      <c r="J425" s="33"/>
      <c r="K425" s="17"/>
      <c r="L425" s="17"/>
      <c r="M425" s="45"/>
      <c r="N425" s="46"/>
      <c r="O425" s="47"/>
      <c r="P425" s="18"/>
      <c r="Q425" s="18"/>
      <c r="R425" s="18"/>
      <c r="S425" s="17"/>
      <c r="T425" s="17"/>
      <c r="U425" s="18"/>
      <c r="V425" s="18"/>
      <c r="W425" s="18"/>
      <c r="X425" s="18"/>
      <c r="Y425" s="18"/>
      <c r="Z425" s="18"/>
    </row>
    <row r="426" spans="1:26" ht="12.75" hidden="1">
      <c r="A426" s="6"/>
      <c r="B426" s="29"/>
      <c r="C426" s="29"/>
      <c r="D426" s="29"/>
      <c r="E426" s="29"/>
      <c r="F426" s="29"/>
      <c r="G426" s="29"/>
      <c r="H426" s="29"/>
      <c r="I426" s="30"/>
      <c r="J426" s="30"/>
      <c r="K426" s="30"/>
      <c r="L426" s="30"/>
      <c r="M426" s="69"/>
      <c r="N426" s="70"/>
      <c r="O426" s="71"/>
      <c r="P426" s="31"/>
      <c r="Q426" s="30"/>
      <c r="R426" s="30"/>
      <c r="S426" s="30"/>
      <c r="T426" s="30"/>
      <c r="U426" s="31"/>
      <c r="V426" s="31"/>
      <c r="W426" s="31"/>
      <c r="X426" s="31"/>
      <c r="Y426" s="31"/>
      <c r="Z426" s="31"/>
    </row>
    <row r="427" ht="12.75" hidden="1"/>
    <row r="428" spans="10:14" ht="12.75" hidden="1">
      <c r="J428" s="9"/>
      <c r="K428" s="9"/>
      <c r="L428" s="9"/>
      <c r="M428" s="9"/>
      <c r="N428" s="9"/>
    </row>
    <row r="429" spans="1:36" ht="12.75" hidden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</row>
    <row r="430" spans="1:36" ht="12.75" hidden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</row>
    <row r="431" spans="1:36" ht="12.75" hidden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</row>
    <row r="432" spans="1:36" ht="12.75" hidden="1">
      <c r="A432" s="72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3"/>
      <c r="R432" s="73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  <c r="AJ432" s="74"/>
    </row>
    <row r="433" spans="1:36" ht="12.75" hidden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12.75" hidden="1">
      <c r="A434" s="55"/>
      <c r="B434" s="48"/>
      <c r="C434" s="49"/>
      <c r="D434" s="49"/>
      <c r="E434" s="49"/>
      <c r="F434" s="50"/>
      <c r="G434" s="45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7"/>
      <c r="AH434" s="48"/>
      <c r="AI434" s="49"/>
      <c r="AJ434" s="50"/>
    </row>
    <row r="435" spans="1:36" ht="12.75" hidden="1">
      <c r="A435" s="56"/>
      <c r="B435" s="58"/>
      <c r="C435" s="59"/>
      <c r="D435" s="59"/>
      <c r="E435" s="59"/>
      <c r="F435" s="60"/>
      <c r="G435" s="48"/>
      <c r="H435" s="49"/>
      <c r="I435" s="50"/>
      <c r="J435" s="48"/>
      <c r="K435" s="49"/>
      <c r="L435" s="49"/>
      <c r="M435" s="50"/>
      <c r="N435" s="48"/>
      <c r="O435" s="50"/>
      <c r="P435" s="75"/>
      <c r="Q435" s="76"/>
      <c r="R435" s="77"/>
      <c r="S435" s="48"/>
      <c r="T435" s="49"/>
      <c r="U435" s="50"/>
      <c r="V435" s="48"/>
      <c r="W435" s="49"/>
      <c r="X435" s="50"/>
      <c r="Y435" s="48"/>
      <c r="Z435" s="49"/>
      <c r="AA435" s="50"/>
      <c r="AB435" s="48"/>
      <c r="AC435" s="49"/>
      <c r="AD435" s="50"/>
      <c r="AE435" s="48"/>
      <c r="AF435" s="49"/>
      <c r="AG435" s="50"/>
      <c r="AH435" s="58"/>
      <c r="AI435" s="59"/>
      <c r="AJ435" s="60"/>
    </row>
    <row r="436" spans="1:36" ht="48.75" customHeight="1" hidden="1">
      <c r="A436" s="57"/>
      <c r="B436" s="51"/>
      <c r="C436" s="52"/>
      <c r="D436" s="52"/>
      <c r="E436" s="52"/>
      <c r="F436" s="53"/>
      <c r="G436" s="51"/>
      <c r="H436" s="52"/>
      <c r="I436" s="53"/>
      <c r="J436" s="51"/>
      <c r="K436" s="52"/>
      <c r="L436" s="52"/>
      <c r="M436" s="53"/>
      <c r="N436" s="51"/>
      <c r="O436" s="53"/>
      <c r="P436" s="78"/>
      <c r="Q436" s="79"/>
      <c r="R436" s="80"/>
      <c r="S436" s="51"/>
      <c r="T436" s="52"/>
      <c r="U436" s="53"/>
      <c r="V436" s="51"/>
      <c r="W436" s="52"/>
      <c r="X436" s="53"/>
      <c r="Y436" s="51"/>
      <c r="Z436" s="52"/>
      <c r="AA436" s="53"/>
      <c r="AB436" s="51"/>
      <c r="AC436" s="52"/>
      <c r="AD436" s="53"/>
      <c r="AE436" s="51"/>
      <c r="AF436" s="52"/>
      <c r="AG436" s="53"/>
      <c r="AH436" s="51"/>
      <c r="AI436" s="52"/>
      <c r="AJ436" s="53"/>
    </row>
    <row r="437" spans="1:36" ht="12.75" hidden="1">
      <c r="A437" s="4"/>
      <c r="B437" s="54"/>
      <c r="C437" s="54"/>
      <c r="D437" s="54"/>
      <c r="E437" s="54"/>
      <c r="F437" s="54"/>
      <c r="G437" s="54"/>
      <c r="H437" s="54"/>
      <c r="I437" s="54"/>
      <c r="J437" s="81"/>
      <c r="K437" s="82"/>
      <c r="L437" s="82"/>
      <c r="M437" s="83"/>
      <c r="N437" s="54"/>
      <c r="O437" s="54"/>
      <c r="P437" s="54"/>
      <c r="Q437" s="54"/>
      <c r="R437" s="54"/>
      <c r="S437" s="54"/>
      <c r="T437" s="54"/>
      <c r="U437" s="54"/>
      <c r="V437" s="81"/>
      <c r="W437" s="82"/>
      <c r="X437" s="83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</row>
    <row r="438" spans="1:36" ht="66" customHeight="1" hidden="1">
      <c r="A438" s="2"/>
      <c r="B438" s="62"/>
      <c r="C438" s="43"/>
      <c r="D438" s="43"/>
      <c r="E438" s="43"/>
      <c r="F438" s="44"/>
      <c r="G438" s="18"/>
      <c r="H438" s="17"/>
      <c r="I438" s="17"/>
      <c r="J438" s="84"/>
      <c r="K438" s="85"/>
      <c r="L438" s="85"/>
      <c r="M438" s="86"/>
      <c r="N438" s="87"/>
      <c r="O438" s="87"/>
      <c r="P438" s="18"/>
      <c r="Q438" s="18"/>
      <c r="R438" s="18"/>
      <c r="S438" s="88"/>
      <c r="T438" s="89"/>
      <c r="U438" s="89"/>
      <c r="V438" s="90"/>
      <c r="W438" s="91"/>
      <c r="X438" s="92"/>
      <c r="Y438" s="18"/>
      <c r="Z438" s="17"/>
      <c r="AA438" s="17"/>
      <c r="AB438" s="18"/>
      <c r="AC438" s="18"/>
      <c r="AD438" s="18"/>
      <c r="AE438" s="18"/>
      <c r="AF438" s="18"/>
      <c r="AG438" s="18"/>
      <c r="AH438" s="18"/>
      <c r="AI438" s="17"/>
      <c r="AJ438" s="17"/>
    </row>
    <row r="439" spans="14:17" ht="12.75" hidden="1">
      <c r="N439" s="21"/>
      <c r="O439" s="21"/>
      <c r="P439" s="21"/>
      <c r="Q439" s="21"/>
    </row>
    <row r="440" spans="1:23" ht="12.75" hidden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</row>
    <row r="441" spans="1:23" ht="12.75" hidden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</row>
    <row r="442" spans="1:23" ht="12.75" hidden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</row>
    <row r="443" spans="1:23" ht="12.75" hidden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</row>
    <row r="444" spans="1:23" ht="12.75" hidden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2.75" hidden="1">
      <c r="A445" s="55"/>
      <c r="B445" s="48"/>
      <c r="C445" s="49"/>
      <c r="D445" s="49"/>
      <c r="E445" s="49"/>
      <c r="F445" s="49"/>
      <c r="G445" s="49"/>
      <c r="H445" s="49"/>
      <c r="I445" s="49"/>
      <c r="J445" s="50"/>
      <c r="K445" s="48"/>
      <c r="L445" s="49"/>
      <c r="M445" s="49"/>
      <c r="N445" s="50"/>
      <c r="O445" s="48"/>
      <c r="P445" s="49"/>
      <c r="Q445" s="50"/>
      <c r="R445" s="45"/>
      <c r="S445" s="46"/>
      <c r="T445" s="46"/>
      <c r="U445" s="46"/>
      <c r="V445" s="46"/>
      <c r="W445" s="47"/>
    </row>
    <row r="446" spans="1:23" ht="12.75" hidden="1">
      <c r="A446" s="56"/>
      <c r="B446" s="58"/>
      <c r="C446" s="59"/>
      <c r="D446" s="59"/>
      <c r="E446" s="59"/>
      <c r="F446" s="59"/>
      <c r="G446" s="59"/>
      <c r="H446" s="59"/>
      <c r="I446" s="59"/>
      <c r="J446" s="60"/>
      <c r="K446" s="58"/>
      <c r="L446" s="59"/>
      <c r="M446" s="59"/>
      <c r="N446" s="60"/>
      <c r="O446" s="58"/>
      <c r="P446" s="59"/>
      <c r="Q446" s="60"/>
      <c r="R446" s="48"/>
      <c r="S446" s="49"/>
      <c r="T446" s="50"/>
      <c r="U446" s="48"/>
      <c r="V446" s="49"/>
      <c r="W446" s="50"/>
    </row>
    <row r="447" spans="1:23" ht="25.5" customHeight="1" hidden="1">
      <c r="A447" s="57"/>
      <c r="B447" s="51"/>
      <c r="C447" s="52"/>
      <c r="D447" s="52"/>
      <c r="E447" s="52"/>
      <c r="F447" s="52"/>
      <c r="G447" s="52"/>
      <c r="H447" s="52"/>
      <c r="I447" s="52"/>
      <c r="J447" s="53"/>
      <c r="K447" s="51"/>
      <c r="L447" s="52"/>
      <c r="M447" s="52"/>
      <c r="N447" s="53"/>
      <c r="O447" s="51"/>
      <c r="P447" s="52"/>
      <c r="Q447" s="53"/>
      <c r="R447" s="51"/>
      <c r="S447" s="52"/>
      <c r="T447" s="53"/>
      <c r="U447" s="51"/>
      <c r="V447" s="52"/>
      <c r="W447" s="53"/>
    </row>
    <row r="448" spans="1:23" ht="12.75" hidden="1">
      <c r="A448" s="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</row>
    <row r="449" spans="1:23" ht="27" customHeight="1" hidden="1">
      <c r="A449" s="39"/>
      <c r="B449" s="42"/>
      <c r="C449" s="43"/>
      <c r="D449" s="43"/>
      <c r="E449" s="43"/>
      <c r="F449" s="43"/>
      <c r="G449" s="43"/>
      <c r="H449" s="43"/>
      <c r="I449" s="43"/>
      <c r="J449" s="44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</row>
    <row r="450" spans="1:23" ht="12.75" hidden="1">
      <c r="A450" s="40"/>
      <c r="B450" s="24"/>
      <c r="C450" s="24"/>
      <c r="D450" s="24"/>
      <c r="E450" s="24"/>
      <c r="F450" s="24"/>
      <c r="G450" s="24"/>
      <c r="H450" s="24"/>
      <c r="I450" s="24"/>
      <c r="J450" s="24"/>
      <c r="K450" s="18"/>
      <c r="L450" s="18"/>
      <c r="M450" s="18"/>
      <c r="N450" s="18"/>
      <c r="O450" s="18"/>
      <c r="P450" s="18"/>
      <c r="Q450" s="18"/>
      <c r="R450" s="35"/>
      <c r="S450" s="35"/>
      <c r="T450" s="35"/>
      <c r="U450" s="35"/>
      <c r="V450" s="35"/>
      <c r="W450" s="35"/>
    </row>
    <row r="451" spans="1:23" ht="12.75" hidden="1">
      <c r="A451" s="40"/>
      <c r="B451" s="24"/>
      <c r="C451" s="24"/>
      <c r="D451" s="24"/>
      <c r="E451" s="24"/>
      <c r="F451" s="24"/>
      <c r="G451" s="24"/>
      <c r="H451" s="24"/>
      <c r="I451" s="24"/>
      <c r="J451" s="24"/>
      <c r="K451" s="18"/>
      <c r="L451" s="18"/>
      <c r="M451" s="18"/>
      <c r="N451" s="18"/>
      <c r="O451" s="18"/>
      <c r="P451" s="18"/>
      <c r="Q451" s="18"/>
      <c r="R451" s="35"/>
      <c r="S451" s="35"/>
      <c r="T451" s="35"/>
      <c r="U451" s="35"/>
      <c r="V451" s="35"/>
      <c r="W451" s="35"/>
    </row>
    <row r="452" spans="1:23" ht="12.75" hidden="1">
      <c r="A452" s="40"/>
      <c r="B452" s="24"/>
      <c r="C452" s="24"/>
      <c r="D452" s="24"/>
      <c r="E452" s="24"/>
      <c r="F452" s="24"/>
      <c r="G452" s="24"/>
      <c r="H452" s="24"/>
      <c r="I452" s="24"/>
      <c r="J452" s="24"/>
      <c r="K452" s="18"/>
      <c r="L452" s="18"/>
      <c r="M452" s="18"/>
      <c r="N452" s="18"/>
      <c r="O452" s="18"/>
      <c r="P452" s="18"/>
      <c r="Q452" s="18"/>
      <c r="R452" s="35"/>
      <c r="S452" s="35"/>
      <c r="T452" s="35"/>
      <c r="U452" s="35"/>
      <c r="V452" s="35"/>
      <c r="W452" s="35"/>
    </row>
    <row r="453" spans="1:23" ht="12.75" hidden="1">
      <c r="A453" s="40"/>
      <c r="B453" s="37"/>
      <c r="C453" s="37"/>
      <c r="D453" s="37"/>
      <c r="E453" s="37"/>
      <c r="F453" s="37"/>
      <c r="G453" s="37"/>
      <c r="H453" s="37"/>
      <c r="I453" s="37"/>
      <c r="J453" s="37"/>
      <c r="K453" s="38"/>
      <c r="L453" s="38"/>
      <c r="M453" s="38"/>
      <c r="N453" s="38"/>
      <c r="O453" s="38"/>
      <c r="P453" s="38"/>
      <c r="Q453" s="38"/>
      <c r="R453" s="36"/>
      <c r="S453" s="36"/>
      <c r="T453" s="36"/>
      <c r="U453" s="36"/>
      <c r="V453" s="36"/>
      <c r="W453" s="36"/>
    </row>
    <row r="454" spans="1:23" ht="12.75" hidden="1">
      <c r="A454" s="40"/>
      <c r="B454" s="24"/>
      <c r="C454" s="24"/>
      <c r="D454" s="24"/>
      <c r="E454" s="24"/>
      <c r="F454" s="24"/>
      <c r="G454" s="24"/>
      <c r="H454" s="24"/>
      <c r="I454" s="24"/>
      <c r="J454" s="24"/>
      <c r="K454" s="18"/>
      <c r="L454" s="18"/>
      <c r="M454" s="18"/>
      <c r="N454" s="18"/>
      <c r="O454" s="18"/>
      <c r="P454" s="18"/>
      <c r="Q454" s="18"/>
      <c r="R454" s="35"/>
      <c r="S454" s="35"/>
      <c r="T454" s="35"/>
      <c r="U454" s="35"/>
      <c r="V454" s="35"/>
      <c r="W454" s="35"/>
    </row>
    <row r="455" spans="1:23" ht="26.25" customHeight="1" hidden="1">
      <c r="A455" s="40"/>
      <c r="B455" s="24"/>
      <c r="C455" s="24"/>
      <c r="D455" s="24"/>
      <c r="E455" s="24"/>
      <c r="F455" s="24"/>
      <c r="G455" s="24"/>
      <c r="H455" s="24"/>
      <c r="I455" s="24"/>
      <c r="J455" s="24"/>
      <c r="K455" s="18"/>
      <c r="L455" s="18"/>
      <c r="M455" s="18"/>
      <c r="N455" s="18"/>
      <c r="O455" s="18"/>
      <c r="P455" s="18"/>
      <c r="Q455" s="18"/>
      <c r="R455" s="35"/>
      <c r="S455" s="35"/>
      <c r="T455" s="35"/>
      <c r="U455" s="35"/>
      <c r="V455" s="35"/>
      <c r="W455" s="35"/>
    </row>
    <row r="456" spans="1:23" ht="25.5" customHeight="1" hidden="1">
      <c r="A456" s="40"/>
      <c r="B456" s="24"/>
      <c r="C456" s="24"/>
      <c r="D456" s="24"/>
      <c r="E456" s="24"/>
      <c r="F456" s="24"/>
      <c r="G456" s="24"/>
      <c r="H456" s="24"/>
      <c r="I456" s="24"/>
      <c r="J456" s="24"/>
      <c r="K456" s="18"/>
      <c r="L456" s="18"/>
      <c r="M456" s="18"/>
      <c r="N456" s="18"/>
      <c r="O456" s="18"/>
      <c r="P456" s="18"/>
      <c r="Q456" s="18"/>
      <c r="R456" s="35"/>
      <c r="S456" s="35"/>
      <c r="T456" s="35"/>
      <c r="U456" s="35"/>
      <c r="V456" s="35"/>
      <c r="W456" s="35"/>
    </row>
    <row r="457" spans="1:23" ht="12.75" hidden="1">
      <c r="A457" s="40"/>
      <c r="B457" s="24"/>
      <c r="C457" s="24"/>
      <c r="D457" s="24"/>
      <c r="E457" s="24"/>
      <c r="F457" s="24"/>
      <c r="G457" s="24"/>
      <c r="H457" s="24"/>
      <c r="I457" s="24"/>
      <c r="J457" s="24"/>
      <c r="K457" s="18"/>
      <c r="L457" s="18"/>
      <c r="M457" s="18"/>
      <c r="N457" s="18"/>
      <c r="O457" s="18"/>
      <c r="P457" s="18"/>
      <c r="Q457" s="18"/>
      <c r="R457" s="35"/>
      <c r="S457" s="35"/>
      <c r="T457" s="35"/>
      <c r="U457" s="35"/>
      <c r="V457" s="35"/>
      <c r="W457" s="35"/>
    </row>
    <row r="458" spans="1:23" ht="12.75" hidden="1">
      <c r="A458" s="41"/>
      <c r="B458" s="37"/>
      <c r="C458" s="37"/>
      <c r="D458" s="37"/>
      <c r="E458" s="37"/>
      <c r="F458" s="37"/>
      <c r="G458" s="37"/>
      <c r="H458" s="37"/>
      <c r="I458" s="37"/>
      <c r="J458" s="37"/>
      <c r="K458" s="38"/>
      <c r="L458" s="38"/>
      <c r="M458" s="38"/>
      <c r="N458" s="38"/>
      <c r="O458" s="38"/>
      <c r="P458" s="38"/>
      <c r="Q458" s="38"/>
      <c r="R458" s="36"/>
      <c r="S458" s="36"/>
      <c r="T458" s="36"/>
      <c r="U458" s="36"/>
      <c r="V458" s="36"/>
      <c r="W458" s="36"/>
    </row>
    <row r="459" spans="1:23" ht="12.75" hidden="1">
      <c r="A459" s="3"/>
      <c r="B459" s="25"/>
      <c r="C459" s="25"/>
      <c r="D459" s="25"/>
      <c r="E459" s="25"/>
      <c r="F459" s="25"/>
      <c r="G459" s="25"/>
      <c r="H459" s="25"/>
      <c r="I459" s="25"/>
      <c r="J459" s="25"/>
      <c r="K459" s="28"/>
      <c r="L459" s="27"/>
      <c r="M459" s="27"/>
      <c r="N459" s="27"/>
      <c r="O459" s="27"/>
      <c r="P459" s="27"/>
      <c r="Q459" s="27"/>
      <c r="R459" s="28"/>
      <c r="S459" s="27"/>
      <c r="T459" s="27"/>
      <c r="U459" s="28"/>
      <c r="V459" s="27"/>
      <c r="W459" s="27"/>
    </row>
    <row r="460" spans="1:23" ht="12.75" hidden="1">
      <c r="A460" s="2"/>
      <c r="B460" s="24"/>
      <c r="C460" s="24"/>
      <c r="D460" s="24"/>
      <c r="E460" s="24"/>
      <c r="F460" s="24"/>
      <c r="G460" s="24"/>
      <c r="H460" s="24"/>
      <c r="I460" s="24"/>
      <c r="J460" s="24"/>
      <c r="K460" s="17"/>
      <c r="L460" s="17"/>
      <c r="M460" s="17"/>
      <c r="N460" s="17"/>
      <c r="O460" s="17"/>
      <c r="P460" s="17"/>
      <c r="Q460" s="17"/>
      <c r="R460" s="18"/>
      <c r="S460" s="18"/>
      <c r="T460" s="18"/>
      <c r="U460" s="18"/>
      <c r="V460" s="18"/>
      <c r="W460" s="18"/>
    </row>
    <row r="461" spans="1:23" ht="12.75" hidden="1">
      <c r="A461" s="3"/>
      <c r="B461" s="25"/>
      <c r="C461" s="25"/>
      <c r="D461" s="25"/>
      <c r="E461" s="25"/>
      <c r="F461" s="25"/>
      <c r="G461" s="25"/>
      <c r="H461" s="25"/>
      <c r="I461" s="25"/>
      <c r="J461" s="25"/>
      <c r="K461" s="27"/>
      <c r="L461" s="27"/>
      <c r="M461" s="27"/>
      <c r="N461" s="27"/>
      <c r="O461" s="27"/>
      <c r="P461" s="27"/>
      <c r="Q461" s="27"/>
      <c r="R461" s="28"/>
      <c r="S461" s="27"/>
      <c r="T461" s="27"/>
      <c r="U461" s="28"/>
      <c r="V461" s="27"/>
      <c r="W461" s="27"/>
    </row>
    <row r="462" spans="1:23" ht="27" customHeight="1" hidden="1">
      <c r="A462" s="2"/>
      <c r="B462" s="24"/>
      <c r="C462" s="24"/>
      <c r="D462" s="24"/>
      <c r="E462" s="24"/>
      <c r="F462" s="24"/>
      <c r="G462" s="24"/>
      <c r="H462" s="24"/>
      <c r="I462" s="24"/>
      <c r="J462" s="24"/>
      <c r="K462" s="17"/>
      <c r="L462" s="17"/>
      <c r="M462" s="17"/>
      <c r="N462" s="17"/>
      <c r="O462" s="17"/>
      <c r="P462" s="17"/>
      <c r="Q462" s="17"/>
      <c r="R462" s="18"/>
      <c r="S462" s="18"/>
      <c r="T462" s="18"/>
      <c r="U462" s="18"/>
      <c r="V462" s="18"/>
      <c r="W462" s="18"/>
    </row>
    <row r="463" spans="1:23" ht="12.75" hidden="1">
      <c r="A463" s="2"/>
      <c r="B463" s="24"/>
      <c r="C463" s="24"/>
      <c r="D463" s="24"/>
      <c r="E463" s="24"/>
      <c r="F463" s="24"/>
      <c r="G463" s="24"/>
      <c r="H463" s="24"/>
      <c r="I463" s="24"/>
      <c r="J463" s="24"/>
      <c r="K463" s="17"/>
      <c r="L463" s="17"/>
      <c r="M463" s="17"/>
      <c r="N463" s="17"/>
      <c r="O463" s="17"/>
      <c r="P463" s="17"/>
      <c r="Q463" s="17"/>
      <c r="R463" s="18"/>
      <c r="S463" s="18"/>
      <c r="T463" s="18"/>
      <c r="U463" s="18"/>
      <c r="V463" s="18"/>
      <c r="W463" s="18"/>
    </row>
    <row r="464" spans="1:27" ht="12.75" hidden="1">
      <c r="A464" s="3"/>
      <c r="B464" s="25"/>
      <c r="C464" s="25"/>
      <c r="D464" s="25"/>
      <c r="E464" s="25"/>
      <c r="F464" s="25"/>
      <c r="G464" s="25"/>
      <c r="H464" s="25"/>
      <c r="I464" s="25"/>
      <c r="J464" s="25"/>
      <c r="K464" s="27"/>
      <c r="L464" s="27"/>
      <c r="M464" s="27"/>
      <c r="N464" s="27"/>
      <c r="O464" s="27"/>
      <c r="P464" s="27"/>
      <c r="Q464" s="27"/>
      <c r="R464" s="28"/>
      <c r="S464" s="27"/>
      <c r="T464" s="27"/>
      <c r="U464" s="28"/>
      <c r="V464" s="27"/>
      <c r="W464" s="27"/>
      <c r="Z464" s="9"/>
      <c r="AA464" s="9"/>
    </row>
    <row r="465" ht="12.75" hidden="1"/>
    <row r="466" ht="12.75" hidden="1"/>
    <row r="467" spans="1:23" ht="12.75" hidden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</row>
    <row r="468" spans="1:23" ht="12.75" hidden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</row>
    <row r="469" spans="1:23" ht="12.75" hidden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</row>
    <row r="470" spans="1:23" ht="12.75" hidden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</row>
    <row r="471" spans="1:23" ht="12.75" hidden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2.75" hidden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ht="38.25" customHeight="1" hidden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ht="12.75" hidden="1">
      <c r="A474" s="5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</row>
    <row r="475" spans="1:23" ht="12.75" hidden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</row>
    <row r="476" spans="1:23" ht="12.75" hidden="1">
      <c r="A476" s="2"/>
      <c r="B476" s="24"/>
      <c r="C476" s="24"/>
      <c r="D476" s="24"/>
      <c r="E476" s="24"/>
      <c r="F476" s="24"/>
      <c r="G476" s="24"/>
      <c r="H476" s="24"/>
      <c r="I476" s="24"/>
      <c r="J476" s="24"/>
      <c r="K476" s="17"/>
      <c r="L476" s="17"/>
      <c r="M476" s="34"/>
      <c r="N476" s="34"/>
      <c r="O476" s="18"/>
      <c r="P476" s="18"/>
      <c r="Q476" s="18"/>
      <c r="R476" s="18"/>
      <c r="S476" s="18"/>
      <c r="T476" s="18"/>
      <c r="U476" s="18"/>
      <c r="V476" s="18"/>
      <c r="W476" s="18"/>
    </row>
    <row r="477" spans="1:23" ht="12.75" hidden="1">
      <c r="A477" s="2"/>
      <c r="B477" s="24"/>
      <c r="C477" s="24"/>
      <c r="D477" s="24"/>
      <c r="E477" s="24"/>
      <c r="F477" s="24"/>
      <c r="G477" s="24"/>
      <c r="H477" s="24"/>
      <c r="I477" s="24"/>
      <c r="J477" s="24"/>
      <c r="K477" s="17"/>
      <c r="L477" s="17"/>
      <c r="M477" s="34"/>
      <c r="N477" s="34"/>
      <c r="O477" s="18"/>
      <c r="P477" s="18"/>
      <c r="Q477" s="18"/>
      <c r="R477" s="18"/>
      <c r="S477" s="18"/>
      <c r="T477" s="18"/>
      <c r="U477" s="18"/>
      <c r="V477" s="18"/>
      <c r="W477" s="18"/>
    </row>
    <row r="478" spans="1:23" ht="12.75" hidden="1">
      <c r="A478" s="2"/>
      <c r="B478" s="24"/>
      <c r="C478" s="24"/>
      <c r="D478" s="24"/>
      <c r="E478" s="24"/>
      <c r="F478" s="24"/>
      <c r="G478" s="24"/>
      <c r="H478" s="24"/>
      <c r="I478" s="24"/>
      <c r="J478" s="24"/>
      <c r="K478" s="17"/>
      <c r="L478" s="17"/>
      <c r="M478" s="34"/>
      <c r="N478" s="34"/>
      <c r="O478" s="18"/>
      <c r="P478" s="18"/>
      <c r="Q478" s="18"/>
      <c r="R478" s="18"/>
      <c r="S478" s="18"/>
      <c r="T478" s="18"/>
      <c r="U478" s="18"/>
      <c r="V478" s="18"/>
      <c r="W478" s="18"/>
    </row>
    <row r="479" spans="1:23" ht="12.75" hidden="1">
      <c r="A479" s="2"/>
      <c r="B479" s="24"/>
      <c r="C479" s="24"/>
      <c r="D479" s="24"/>
      <c r="E479" s="24"/>
      <c r="F479" s="24"/>
      <c r="G479" s="24"/>
      <c r="H479" s="24"/>
      <c r="I479" s="24"/>
      <c r="J479" s="24"/>
      <c r="K479" s="17"/>
      <c r="L479" s="17"/>
      <c r="M479" s="34"/>
      <c r="N479" s="34"/>
      <c r="O479" s="18"/>
      <c r="P479" s="18"/>
      <c r="Q479" s="18"/>
      <c r="R479" s="18"/>
      <c r="S479" s="18"/>
      <c r="T479" s="18"/>
      <c r="U479" s="18"/>
      <c r="V479" s="18"/>
      <c r="W479" s="18"/>
    </row>
    <row r="480" spans="1:23" ht="12.75" hidden="1">
      <c r="A480" s="2"/>
      <c r="B480" s="24"/>
      <c r="C480" s="24"/>
      <c r="D480" s="24"/>
      <c r="E480" s="24"/>
      <c r="F480" s="24"/>
      <c r="G480" s="24"/>
      <c r="H480" s="24"/>
      <c r="I480" s="24"/>
      <c r="J480" s="24"/>
      <c r="K480" s="17"/>
      <c r="L480" s="17"/>
      <c r="M480" s="34"/>
      <c r="N480" s="34"/>
      <c r="O480" s="18"/>
      <c r="P480" s="18"/>
      <c r="Q480" s="18"/>
      <c r="R480" s="18"/>
      <c r="S480" s="18"/>
      <c r="T480" s="18"/>
      <c r="U480" s="18"/>
      <c r="V480" s="18"/>
      <c r="W480" s="18"/>
    </row>
    <row r="481" spans="1:23" ht="12.75" hidden="1">
      <c r="A481" s="2"/>
      <c r="B481" s="24"/>
      <c r="C481" s="24"/>
      <c r="D481" s="24"/>
      <c r="E481" s="24"/>
      <c r="F481" s="24"/>
      <c r="G481" s="24"/>
      <c r="H481" s="24"/>
      <c r="I481" s="24"/>
      <c r="J481" s="24"/>
      <c r="K481" s="17"/>
      <c r="L481" s="17"/>
      <c r="M481" s="34"/>
      <c r="N481" s="34"/>
      <c r="O481" s="18"/>
      <c r="P481" s="18"/>
      <c r="Q481" s="18"/>
      <c r="R481" s="18"/>
      <c r="S481" s="18"/>
      <c r="T481" s="18"/>
      <c r="U481" s="18"/>
      <c r="V481" s="18"/>
      <c r="W481" s="18"/>
    </row>
    <row r="482" spans="1:23" ht="12.75" hidden="1">
      <c r="A482" s="2"/>
      <c r="B482" s="24"/>
      <c r="C482" s="24"/>
      <c r="D482" s="24"/>
      <c r="E482" s="24"/>
      <c r="F482" s="24"/>
      <c r="G482" s="24"/>
      <c r="H482" s="24"/>
      <c r="I482" s="24"/>
      <c r="J482" s="24"/>
      <c r="K482" s="17"/>
      <c r="L482" s="17"/>
      <c r="M482" s="34"/>
      <c r="N482" s="34"/>
      <c r="O482" s="18"/>
      <c r="P482" s="18"/>
      <c r="Q482" s="18"/>
      <c r="R482" s="18"/>
      <c r="S482" s="18"/>
      <c r="T482" s="18"/>
      <c r="U482" s="18"/>
      <c r="V482" s="18"/>
      <c r="W482" s="18"/>
    </row>
    <row r="483" spans="1:23" ht="25.5" customHeight="1" hidden="1">
      <c r="A483" s="2"/>
      <c r="B483" s="24"/>
      <c r="C483" s="24"/>
      <c r="D483" s="24"/>
      <c r="E483" s="24"/>
      <c r="F483" s="24"/>
      <c r="G483" s="24"/>
      <c r="H483" s="24"/>
      <c r="I483" s="24"/>
      <c r="J483" s="24"/>
      <c r="K483" s="17"/>
      <c r="L483" s="17"/>
      <c r="M483" s="34"/>
      <c r="N483" s="34"/>
      <c r="O483" s="18"/>
      <c r="P483" s="18"/>
      <c r="Q483" s="18"/>
      <c r="R483" s="18"/>
      <c r="S483" s="18"/>
      <c r="T483" s="18"/>
      <c r="U483" s="18"/>
      <c r="V483" s="18"/>
      <c r="W483" s="18"/>
    </row>
    <row r="484" spans="1:23" ht="12.75" hidden="1">
      <c r="A484" s="2"/>
      <c r="B484" s="24"/>
      <c r="C484" s="24"/>
      <c r="D484" s="24"/>
      <c r="E484" s="24"/>
      <c r="F484" s="24"/>
      <c r="G484" s="24"/>
      <c r="H484" s="24"/>
      <c r="I484" s="24"/>
      <c r="J484" s="24"/>
      <c r="K484" s="17"/>
      <c r="L484" s="17"/>
      <c r="M484" s="34"/>
      <c r="N484" s="34"/>
      <c r="O484" s="18"/>
      <c r="P484" s="18"/>
      <c r="Q484" s="18"/>
      <c r="R484" s="18"/>
      <c r="S484" s="18"/>
      <c r="T484" s="18"/>
      <c r="U484" s="18"/>
      <c r="V484" s="18"/>
      <c r="W484" s="18"/>
    </row>
    <row r="485" spans="1:23" ht="12.75" hidden="1">
      <c r="A485" s="2"/>
      <c r="B485" s="24"/>
      <c r="C485" s="24"/>
      <c r="D485" s="24"/>
      <c r="E485" s="24"/>
      <c r="F485" s="24"/>
      <c r="G485" s="24"/>
      <c r="H485" s="24"/>
      <c r="I485" s="24"/>
      <c r="J485" s="24"/>
      <c r="K485" s="17"/>
      <c r="L485" s="17"/>
      <c r="M485" s="34"/>
      <c r="N485" s="34"/>
      <c r="O485" s="18"/>
      <c r="P485" s="18"/>
      <c r="Q485" s="18"/>
      <c r="R485" s="18"/>
      <c r="S485" s="18"/>
      <c r="T485" s="18"/>
      <c r="U485" s="18"/>
      <c r="V485" s="18"/>
      <c r="W485" s="18"/>
    </row>
    <row r="486" spans="1:23" ht="12.75" hidden="1">
      <c r="A486" s="3"/>
      <c r="B486" s="25"/>
      <c r="C486" s="25"/>
      <c r="D486" s="25"/>
      <c r="E486" s="25"/>
      <c r="F486" s="25"/>
      <c r="G486" s="25"/>
      <c r="H486" s="25"/>
      <c r="I486" s="25"/>
      <c r="J486" s="25"/>
      <c r="K486" s="27"/>
      <c r="L486" s="27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</row>
    <row r="487" spans="1:23" ht="12.75" hidden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</row>
    <row r="488" spans="1:23" ht="12.75" hidden="1">
      <c r="A488" s="2"/>
      <c r="B488" s="24"/>
      <c r="C488" s="24"/>
      <c r="D488" s="24"/>
      <c r="E488" s="24"/>
      <c r="F488" s="24"/>
      <c r="G488" s="24"/>
      <c r="H488" s="24"/>
      <c r="I488" s="24"/>
      <c r="J488" s="24"/>
      <c r="K488" s="17"/>
      <c r="L488" s="17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</row>
    <row r="489" spans="1:23" ht="12.75" hidden="1">
      <c r="A489" s="2"/>
      <c r="B489" s="24"/>
      <c r="C489" s="24"/>
      <c r="D489" s="24"/>
      <c r="E489" s="24"/>
      <c r="F489" s="24"/>
      <c r="G489" s="24"/>
      <c r="H489" s="24"/>
      <c r="I489" s="24"/>
      <c r="J489" s="24"/>
      <c r="K489" s="17"/>
      <c r="L489" s="17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</row>
    <row r="490" spans="1:23" ht="12.75" hidden="1">
      <c r="A490" s="2"/>
      <c r="B490" s="24"/>
      <c r="C490" s="24"/>
      <c r="D490" s="24"/>
      <c r="E490" s="24"/>
      <c r="F490" s="24"/>
      <c r="G490" s="24"/>
      <c r="H490" s="24"/>
      <c r="I490" s="24"/>
      <c r="J490" s="24"/>
      <c r="K490" s="17"/>
      <c r="L490" s="17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</row>
    <row r="491" spans="1:23" ht="12.75" hidden="1">
      <c r="A491" s="3"/>
      <c r="B491" s="25"/>
      <c r="C491" s="25"/>
      <c r="D491" s="25"/>
      <c r="E491" s="25"/>
      <c r="F491" s="25"/>
      <c r="G491" s="25"/>
      <c r="H491" s="25"/>
      <c r="I491" s="25"/>
      <c r="J491" s="25"/>
      <c r="K491" s="27"/>
      <c r="L491" s="27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</row>
    <row r="492" spans="1:23" ht="12.75" hidden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</row>
    <row r="493" spans="1:23" ht="12.75" hidden="1">
      <c r="A493" s="2"/>
      <c r="B493" s="24"/>
      <c r="C493" s="24"/>
      <c r="D493" s="24"/>
      <c r="E493" s="24"/>
      <c r="F493" s="24"/>
      <c r="G493" s="24"/>
      <c r="H493" s="24"/>
      <c r="I493" s="24"/>
      <c r="J493" s="24"/>
      <c r="K493" s="17"/>
      <c r="L493" s="17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</row>
    <row r="494" spans="1:23" ht="12.75" hidden="1">
      <c r="A494" s="2"/>
      <c r="B494" s="24"/>
      <c r="C494" s="24"/>
      <c r="D494" s="24"/>
      <c r="E494" s="24"/>
      <c r="F494" s="24"/>
      <c r="G494" s="24"/>
      <c r="H494" s="24"/>
      <c r="I494" s="24"/>
      <c r="J494" s="24"/>
      <c r="K494" s="17"/>
      <c r="L494" s="17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</row>
    <row r="495" spans="1:23" ht="12.75" hidden="1">
      <c r="A495" s="2"/>
      <c r="B495" s="24"/>
      <c r="C495" s="24"/>
      <c r="D495" s="24"/>
      <c r="E495" s="24"/>
      <c r="F495" s="24"/>
      <c r="G495" s="24"/>
      <c r="H495" s="24"/>
      <c r="I495" s="24"/>
      <c r="J495" s="24"/>
      <c r="K495" s="17"/>
      <c r="L495" s="17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</row>
    <row r="496" spans="1:23" ht="12.75" hidden="1">
      <c r="A496" s="2"/>
      <c r="B496" s="24"/>
      <c r="C496" s="24"/>
      <c r="D496" s="24"/>
      <c r="E496" s="24"/>
      <c r="F496" s="24"/>
      <c r="G496" s="24"/>
      <c r="H496" s="24"/>
      <c r="I496" s="24"/>
      <c r="J496" s="24"/>
      <c r="K496" s="17"/>
      <c r="L496" s="17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</row>
    <row r="497" spans="1:23" ht="12.75" hidden="1">
      <c r="A497" s="2"/>
      <c r="B497" s="24"/>
      <c r="C497" s="24"/>
      <c r="D497" s="24"/>
      <c r="E497" s="24"/>
      <c r="F497" s="24"/>
      <c r="G497" s="24"/>
      <c r="H497" s="24"/>
      <c r="I497" s="24"/>
      <c r="J497" s="24"/>
      <c r="K497" s="17"/>
      <c r="L497" s="17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</row>
    <row r="498" spans="1:23" ht="12.75" hidden="1">
      <c r="A498" s="2"/>
      <c r="B498" s="24"/>
      <c r="C498" s="24"/>
      <c r="D498" s="24"/>
      <c r="E498" s="24"/>
      <c r="F498" s="24"/>
      <c r="G498" s="24"/>
      <c r="H498" s="24"/>
      <c r="I498" s="24"/>
      <c r="J498" s="24"/>
      <c r="K498" s="17"/>
      <c r="L498" s="17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</row>
    <row r="499" spans="1:23" ht="12.75" hidden="1">
      <c r="A499" s="2"/>
      <c r="B499" s="24"/>
      <c r="C499" s="24"/>
      <c r="D499" s="24"/>
      <c r="E499" s="24"/>
      <c r="F499" s="24"/>
      <c r="G499" s="24"/>
      <c r="H499" s="24"/>
      <c r="I499" s="24"/>
      <c r="J499" s="24"/>
      <c r="K499" s="17"/>
      <c r="L499" s="17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</row>
    <row r="500" spans="1:23" ht="12.75" hidden="1">
      <c r="A500" s="2"/>
      <c r="B500" s="24"/>
      <c r="C500" s="24"/>
      <c r="D500" s="24"/>
      <c r="E500" s="24"/>
      <c r="F500" s="24"/>
      <c r="G500" s="24"/>
      <c r="H500" s="24"/>
      <c r="I500" s="24"/>
      <c r="J500" s="24"/>
      <c r="K500" s="17"/>
      <c r="L500" s="17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</row>
    <row r="501" spans="1:23" ht="12.75" hidden="1">
      <c r="A501" s="2"/>
      <c r="B501" s="24"/>
      <c r="C501" s="24"/>
      <c r="D501" s="24"/>
      <c r="E501" s="24"/>
      <c r="F501" s="24"/>
      <c r="G501" s="24"/>
      <c r="H501" s="24"/>
      <c r="I501" s="24"/>
      <c r="J501" s="24"/>
      <c r="K501" s="17"/>
      <c r="L501" s="17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</row>
    <row r="502" spans="1:23" ht="12.75" hidden="1">
      <c r="A502" s="2"/>
      <c r="B502" s="24"/>
      <c r="C502" s="24"/>
      <c r="D502" s="24"/>
      <c r="E502" s="24"/>
      <c r="F502" s="24"/>
      <c r="G502" s="24"/>
      <c r="H502" s="24"/>
      <c r="I502" s="24"/>
      <c r="J502" s="24"/>
      <c r="K502" s="17"/>
      <c r="L502" s="17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</row>
    <row r="503" spans="1:23" ht="12.75" hidden="1">
      <c r="A503" s="2"/>
      <c r="B503" s="24"/>
      <c r="C503" s="24"/>
      <c r="D503" s="24"/>
      <c r="E503" s="24"/>
      <c r="F503" s="24"/>
      <c r="G503" s="24"/>
      <c r="H503" s="24"/>
      <c r="I503" s="24"/>
      <c r="J503" s="24"/>
      <c r="K503" s="17"/>
      <c r="L503" s="17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</row>
    <row r="504" spans="1:23" ht="12.75" hidden="1">
      <c r="A504" s="2"/>
      <c r="B504" s="24"/>
      <c r="C504" s="24"/>
      <c r="D504" s="24"/>
      <c r="E504" s="24"/>
      <c r="F504" s="24"/>
      <c r="G504" s="24"/>
      <c r="H504" s="24"/>
      <c r="I504" s="24"/>
      <c r="J504" s="24"/>
      <c r="K504" s="17"/>
      <c r="L504" s="17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</row>
    <row r="505" spans="1:23" ht="12.75" hidden="1">
      <c r="A505" s="2"/>
      <c r="B505" s="24"/>
      <c r="C505" s="24"/>
      <c r="D505" s="24"/>
      <c r="E505" s="24"/>
      <c r="F505" s="24"/>
      <c r="G505" s="24"/>
      <c r="H505" s="24"/>
      <c r="I505" s="24"/>
      <c r="J505" s="24"/>
      <c r="K505" s="17"/>
      <c r="L505" s="17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</row>
    <row r="506" spans="1:23" ht="12.75" hidden="1">
      <c r="A506" s="2"/>
      <c r="B506" s="24"/>
      <c r="C506" s="24"/>
      <c r="D506" s="24"/>
      <c r="E506" s="24"/>
      <c r="F506" s="24"/>
      <c r="G506" s="24"/>
      <c r="H506" s="24"/>
      <c r="I506" s="24"/>
      <c r="J506" s="24"/>
      <c r="K506" s="17"/>
      <c r="L506" s="17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</row>
    <row r="507" spans="1:23" ht="12.75" hidden="1">
      <c r="A507" s="2"/>
      <c r="B507" s="24"/>
      <c r="C507" s="24"/>
      <c r="D507" s="24"/>
      <c r="E507" s="24"/>
      <c r="F507" s="24"/>
      <c r="G507" s="24"/>
      <c r="H507" s="24"/>
      <c r="I507" s="24"/>
      <c r="J507" s="24"/>
      <c r="K507" s="17"/>
      <c r="L507" s="17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</row>
    <row r="508" spans="1:23" ht="12.75" hidden="1">
      <c r="A508" s="2"/>
      <c r="B508" s="24"/>
      <c r="C508" s="24"/>
      <c r="D508" s="24"/>
      <c r="E508" s="24"/>
      <c r="F508" s="24"/>
      <c r="G508" s="24"/>
      <c r="H508" s="24"/>
      <c r="I508" s="24"/>
      <c r="J508" s="24"/>
      <c r="K508" s="17"/>
      <c r="L508" s="17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</row>
    <row r="509" spans="1:23" ht="12.75" hidden="1">
      <c r="A509" s="2"/>
      <c r="B509" s="24"/>
      <c r="C509" s="24"/>
      <c r="D509" s="24"/>
      <c r="E509" s="24"/>
      <c r="F509" s="24"/>
      <c r="G509" s="24"/>
      <c r="H509" s="24"/>
      <c r="I509" s="24"/>
      <c r="J509" s="24"/>
      <c r="K509" s="17"/>
      <c r="L509" s="17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</row>
    <row r="510" spans="1:23" ht="12.75" hidden="1">
      <c r="A510" s="2"/>
      <c r="B510" s="24"/>
      <c r="C510" s="24"/>
      <c r="D510" s="24"/>
      <c r="E510" s="24"/>
      <c r="F510" s="24"/>
      <c r="G510" s="24"/>
      <c r="H510" s="24"/>
      <c r="I510" s="24"/>
      <c r="J510" s="24"/>
      <c r="K510" s="17"/>
      <c r="L510" s="17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</row>
    <row r="511" spans="1:23" ht="12.75" hidden="1">
      <c r="A511" s="2"/>
      <c r="B511" s="24"/>
      <c r="C511" s="24"/>
      <c r="D511" s="24"/>
      <c r="E511" s="24"/>
      <c r="F511" s="24"/>
      <c r="G511" s="24"/>
      <c r="H511" s="24"/>
      <c r="I511" s="24"/>
      <c r="J511" s="24"/>
      <c r="K511" s="17"/>
      <c r="L511" s="17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</row>
    <row r="512" spans="1:23" ht="12.75" hidden="1">
      <c r="A512" s="2"/>
      <c r="B512" s="24"/>
      <c r="C512" s="24"/>
      <c r="D512" s="24"/>
      <c r="E512" s="24"/>
      <c r="F512" s="24"/>
      <c r="G512" s="24"/>
      <c r="H512" s="24"/>
      <c r="I512" s="24"/>
      <c r="J512" s="24"/>
      <c r="K512" s="17"/>
      <c r="L512" s="17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</row>
    <row r="513" spans="1:30" ht="12.75" hidden="1">
      <c r="A513" s="3"/>
      <c r="B513" s="25"/>
      <c r="C513" s="25"/>
      <c r="D513" s="25"/>
      <c r="E513" s="25"/>
      <c r="F513" s="25"/>
      <c r="G513" s="25"/>
      <c r="H513" s="25"/>
      <c r="I513" s="25"/>
      <c r="J513" s="25"/>
      <c r="K513" s="27"/>
      <c r="L513" s="27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Y513" s="19"/>
      <c r="Z513" s="19"/>
      <c r="AA513" s="19"/>
      <c r="AB513" s="19"/>
      <c r="AC513" s="19"/>
      <c r="AD513" s="19"/>
    </row>
    <row r="514" ht="12.75" hidden="1"/>
    <row r="515" spans="1:23" ht="12.75" hidden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</row>
    <row r="516" spans="1:23" ht="12.75" hidden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</row>
    <row r="517" spans="1:23" ht="12.75" hidden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</row>
    <row r="518" spans="1:23" ht="12.75" hidden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</row>
    <row r="519" ht="12.75" hidden="1"/>
    <row r="520" spans="1:23" ht="12.75" hidden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ht="48" customHeight="1" hidden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ht="12.75" hidden="1">
      <c r="A522" s="5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</row>
    <row r="523" spans="1:23" ht="12.75" hidden="1">
      <c r="A523" s="2"/>
      <c r="B523" s="25"/>
      <c r="C523" s="25"/>
      <c r="D523" s="25"/>
      <c r="E523" s="25"/>
      <c r="F523" s="25"/>
      <c r="G523" s="25"/>
      <c r="H523" s="25"/>
      <c r="I523" s="25"/>
      <c r="J523" s="33"/>
      <c r="K523" s="33"/>
      <c r="L523" s="17"/>
      <c r="M523" s="17"/>
      <c r="N523" s="18"/>
      <c r="O523" s="18"/>
      <c r="P523" s="17"/>
      <c r="Q523" s="17"/>
      <c r="R523" s="18"/>
      <c r="S523" s="18"/>
      <c r="T523" s="18"/>
      <c r="U523" s="18"/>
      <c r="V523" s="18"/>
      <c r="W523" s="18"/>
    </row>
    <row r="524" spans="1:23" ht="12.75" hidden="1">
      <c r="A524" s="2"/>
      <c r="B524" s="24"/>
      <c r="C524" s="24"/>
      <c r="D524" s="24"/>
      <c r="E524" s="24"/>
      <c r="F524" s="24"/>
      <c r="G524" s="24"/>
      <c r="H524" s="24"/>
      <c r="I524" s="24"/>
      <c r="J524" s="16"/>
      <c r="K524" s="16"/>
      <c r="L524" s="17"/>
      <c r="M524" s="17"/>
      <c r="N524" s="18"/>
      <c r="O524" s="18"/>
      <c r="P524" s="17"/>
      <c r="Q524" s="17"/>
      <c r="R524" s="18"/>
      <c r="S524" s="18"/>
      <c r="T524" s="18"/>
      <c r="U524" s="18"/>
      <c r="V524" s="18"/>
      <c r="W524" s="18"/>
    </row>
    <row r="525" spans="1:23" ht="12.75" hidden="1">
      <c r="A525" s="2"/>
      <c r="B525" s="24"/>
      <c r="C525" s="24"/>
      <c r="D525" s="24"/>
      <c r="E525" s="24"/>
      <c r="F525" s="24"/>
      <c r="G525" s="24"/>
      <c r="H525" s="24"/>
      <c r="I525" s="24"/>
      <c r="J525" s="16"/>
      <c r="K525" s="16"/>
      <c r="L525" s="17"/>
      <c r="M525" s="17"/>
      <c r="N525" s="18"/>
      <c r="O525" s="18"/>
      <c r="P525" s="17"/>
      <c r="Q525" s="17"/>
      <c r="R525" s="18"/>
      <c r="S525" s="18"/>
      <c r="T525" s="18"/>
      <c r="U525" s="18"/>
      <c r="V525" s="18"/>
      <c r="W525" s="18"/>
    </row>
    <row r="526" spans="1:23" ht="12.75" hidden="1">
      <c r="A526" s="2"/>
      <c r="B526" s="24"/>
      <c r="C526" s="24"/>
      <c r="D526" s="24"/>
      <c r="E526" s="24"/>
      <c r="F526" s="24"/>
      <c r="G526" s="24"/>
      <c r="H526" s="24"/>
      <c r="I526" s="24"/>
      <c r="J526" s="16"/>
      <c r="K526" s="16"/>
      <c r="L526" s="17"/>
      <c r="M526" s="17"/>
      <c r="N526" s="18"/>
      <c r="O526" s="18"/>
      <c r="P526" s="17"/>
      <c r="Q526" s="17"/>
      <c r="R526" s="18"/>
      <c r="S526" s="18"/>
      <c r="T526" s="18"/>
      <c r="U526" s="18"/>
      <c r="V526" s="18"/>
      <c r="W526" s="18"/>
    </row>
    <row r="527" spans="1:23" ht="12.75" hidden="1">
      <c r="A527" s="2"/>
      <c r="B527" s="24"/>
      <c r="C527" s="24"/>
      <c r="D527" s="24"/>
      <c r="E527" s="24"/>
      <c r="F527" s="24"/>
      <c r="G527" s="24"/>
      <c r="H527" s="24"/>
      <c r="I527" s="24"/>
      <c r="J527" s="16"/>
      <c r="K527" s="16"/>
      <c r="L527" s="17"/>
      <c r="M527" s="17"/>
      <c r="N527" s="18"/>
      <c r="O527" s="18"/>
      <c r="P527" s="17"/>
      <c r="Q527" s="17"/>
      <c r="R527" s="18"/>
      <c r="S527" s="18"/>
      <c r="T527" s="18"/>
      <c r="U527" s="18"/>
      <c r="V527" s="18"/>
      <c r="W527" s="18"/>
    </row>
    <row r="528" spans="1:23" ht="12.75" hidden="1">
      <c r="A528" s="2"/>
      <c r="B528" s="24"/>
      <c r="C528" s="24"/>
      <c r="D528" s="24"/>
      <c r="E528" s="24"/>
      <c r="F528" s="24"/>
      <c r="G528" s="24"/>
      <c r="H528" s="24"/>
      <c r="I528" s="24"/>
      <c r="J528" s="16"/>
      <c r="K528" s="16"/>
      <c r="L528" s="17"/>
      <c r="M528" s="17"/>
      <c r="N528" s="18"/>
      <c r="O528" s="18"/>
      <c r="P528" s="17"/>
      <c r="Q528" s="17"/>
      <c r="R528" s="18"/>
      <c r="S528" s="18"/>
      <c r="T528" s="18"/>
      <c r="U528" s="18"/>
      <c r="V528" s="18"/>
      <c r="W528" s="18"/>
    </row>
    <row r="529" spans="1:23" ht="12.75" hidden="1">
      <c r="A529" s="2"/>
      <c r="B529" s="24"/>
      <c r="C529" s="24"/>
      <c r="D529" s="24"/>
      <c r="E529" s="24"/>
      <c r="F529" s="24"/>
      <c r="G529" s="24"/>
      <c r="H529" s="24"/>
      <c r="I529" s="24"/>
      <c r="J529" s="16"/>
      <c r="K529" s="16"/>
      <c r="L529" s="17"/>
      <c r="M529" s="17"/>
      <c r="N529" s="18"/>
      <c r="O529" s="18"/>
      <c r="P529" s="17"/>
      <c r="Q529" s="17"/>
      <c r="R529" s="18"/>
      <c r="S529" s="18"/>
      <c r="T529" s="18"/>
      <c r="U529" s="18"/>
      <c r="V529" s="18"/>
      <c r="W529" s="18"/>
    </row>
    <row r="530" spans="1:23" ht="12.75" hidden="1">
      <c r="A530" s="2"/>
      <c r="B530" s="24"/>
      <c r="C530" s="24"/>
      <c r="D530" s="24"/>
      <c r="E530" s="24"/>
      <c r="F530" s="24"/>
      <c r="G530" s="24"/>
      <c r="H530" s="24"/>
      <c r="I530" s="24"/>
      <c r="J530" s="16"/>
      <c r="K530" s="16"/>
      <c r="L530" s="17"/>
      <c r="M530" s="17"/>
      <c r="N530" s="18"/>
      <c r="O530" s="18"/>
      <c r="P530" s="17"/>
      <c r="Q530" s="17"/>
      <c r="R530" s="18"/>
      <c r="S530" s="18"/>
      <c r="T530" s="18"/>
      <c r="U530" s="18"/>
      <c r="V530" s="18"/>
      <c r="W530" s="18"/>
    </row>
    <row r="531" spans="1:23" ht="12.75" hidden="1">
      <c r="A531" s="2"/>
      <c r="B531" s="24"/>
      <c r="C531" s="24"/>
      <c r="D531" s="24"/>
      <c r="E531" s="24"/>
      <c r="F531" s="24"/>
      <c r="G531" s="24"/>
      <c r="H531" s="24"/>
      <c r="I531" s="24"/>
      <c r="J531" s="16"/>
      <c r="K531" s="16"/>
      <c r="L531" s="17"/>
      <c r="M531" s="17"/>
      <c r="N531" s="18"/>
      <c r="O531" s="18"/>
      <c r="P531" s="17"/>
      <c r="Q531" s="17"/>
      <c r="R531" s="18"/>
      <c r="S531" s="18"/>
      <c r="T531" s="18"/>
      <c r="U531" s="18"/>
      <c r="V531" s="18"/>
      <c r="W531" s="18"/>
    </row>
    <row r="532" spans="1:23" ht="12.75" hidden="1">
      <c r="A532" s="2"/>
      <c r="B532" s="24"/>
      <c r="C532" s="24"/>
      <c r="D532" s="24"/>
      <c r="E532" s="24"/>
      <c r="F532" s="24"/>
      <c r="G532" s="24"/>
      <c r="H532" s="24"/>
      <c r="I532" s="24"/>
      <c r="J532" s="16"/>
      <c r="K532" s="16"/>
      <c r="L532" s="17"/>
      <c r="M532" s="17"/>
      <c r="N532" s="18"/>
      <c r="O532" s="18"/>
      <c r="P532" s="17"/>
      <c r="Q532" s="17"/>
      <c r="R532" s="18"/>
      <c r="S532" s="18"/>
      <c r="T532" s="18"/>
      <c r="U532" s="18"/>
      <c r="V532" s="18"/>
      <c r="W532" s="18"/>
    </row>
    <row r="533" spans="1:23" ht="12.75" hidden="1">
      <c r="A533" s="2"/>
      <c r="B533" s="24"/>
      <c r="C533" s="24"/>
      <c r="D533" s="24"/>
      <c r="E533" s="24"/>
      <c r="F533" s="24"/>
      <c r="G533" s="24"/>
      <c r="H533" s="24"/>
      <c r="I533" s="24"/>
      <c r="J533" s="16"/>
      <c r="K533" s="16"/>
      <c r="L533" s="17"/>
      <c r="M533" s="17"/>
      <c r="N533" s="18"/>
      <c r="O533" s="18"/>
      <c r="P533" s="17"/>
      <c r="Q533" s="17"/>
      <c r="R533" s="18"/>
      <c r="S533" s="18"/>
      <c r="T533" s="18"/>
      <c r="U533" s="18"/>
      <c r="V533" s="18"/>
      <c r="W533" s="18"/>
    </row>
    <row r="534" spans="1:23" ht="12.75" hidden="1">
      <c r="A534" s="2"/>
      <c r="B534" s="24"/>
      <c r="C534" s="24"/>
      <c r="D534" s="24"/>
      <c r="E534" s="24"/>
      <c r="F534" s="24"/>
      <c r="G534" s="24"/>
      <c r="H534" s="24"/>
      <c r="I534" s="24"/>
      <c r="J534" s="16"/>
      <c r="K534" s="16"/>
      <c r="L534" s="17"/>
      <c r="M534" s="17"/>
      <c r="N534" s="18"/>
      <c r="O534" s="18"/>
      <c r="P534" s="17"/>
      <c r="Q534" s="17"/>
      <c r="R534" s="18"/>
      <c r="S534" s="18"/>
      <c r="T534" s="18"/>
      <c r="U534" s="18"/>
      <c r="V534" s="18"/>
      <c r="W534" s="18"/>
    </row>
    <row r="535" spans="1:23" ht="12.75" hidden="1">
      <c r="A535" s="2"/>
      <c r="B535" s="24"/>
      <c r="C535" s="24"/>
      <c r="D535" s="24"/>
      <c r="E535" s="24"/>
      <c r="F535" s="24"/>
      <c r="G535" s="24"/>
      <c r="H535" s="24"/>
      <c r="I535" s="24"/>
      <c r="J535" s="16"/>
      <c r="K535" s="16"/>
      <c r="L535" s="17"/>
      <c r="M535" s="17"/>
      <c r="N535" s="18"/>
      <c r="O535" s="18"/>
      <c r="P535" s="17"/>
      <c r="Q535" s="17"/>
      <c r="R535" s="18"/>
      <c r="S535" s="18"/>
      <c r="T535" s="18"/>
      <c r="U535" s="18"/>
      <c r="V535" s="18"/>
      <c r="W535" s="18"/>
    </row>
    <row r="536" spans="1:23" ht="12.75" hidden="1">
      <c r="A536" s="2"/>
      <c r="B536" s="24"/>
      <c r="C536" s="24"/>
      <c r="D536" s="24"/>
      <c r="E536" s="24"/>
      <c r="F536" s="24"/>
      <c r="G536" s="24"/>
      <c r="H536" s="24"/>
      <c r="I536" s="24"/>
      <c r="J536" s="16"/>
      <c r="K536" s="16"/>
      <c r="L536" s="17"/>
      <c r="M536" s="17"/>
      <c r="N536" s="18"/>
      <c r="O536" s="18"/>
      <c r="P536" s="17"/>
      <c r="Q536" s="17"/>
      <c r="R536" s="18"/>
      <c r="S536" s="18"/>
      <c r="T536" s="18"/>
      <c r="U536" s="18"/>
      <c r="V536" s="18"/>
      <c r="W536" s="18"/>
    </row>
    <row r="537" spans="1:23" ht="12.75" hidden="1">
      <c r="A537" s="2"/>
      <c r="B537" s="24"/>
      <c r="C537" s="24"/>
      <c r="D537" s="24"/>
      <c r="E537" s="24"/>
      <c r="F537" s="24"/>
      <c r="G537" s="24"/>
      <c r="H537" s="24"/>
      <c r="I537" s="24"/>
      <c r="J537" s="16"/>
      <c r="K537" s="16"/>
      <c r="L537" s="17"/>
      <c r="M537" s="17"/>
      <c r="N537" s="18"/>
      <c r="O537" s="18"/>
      <c r="P537" s="17"/>
      <c r="Q537" s="17"/>
      <c r="R537" s="18"/>
      <c r="S537" s="18"/>
      <c r="T537" s="18"/>
      <c r="U537" s="18"/>
      <c r="V537" s="18"/>
      <c r="W537" s="18"/>
    </row>
    <row r="538" spans="1:23" ht="12.75" hidden="1">
      <c r="A538" s="2"/>
      <c r="B538" s="24"/>
      <c r="C538" s="24"/>
      <c r="D538" s="24"/>
      <c r="E538" s="24"/>
      <c r="F538" s="24"/>
      <c r="G538" s="24"/>
      <c r="H538" s="24"/>
      <c r="I538" s="24"/>
      <c r="J538" s="16"/>
      <c r="K538" s="16"/>
      <c r="L538" s="17"/>
      <c r="M538" s="17"/>
      <c r="N538" s="18"/>
      <c r="O538" s="18"/>
      <c r="P538" s="17"/>
      <c r="Q538" s="17"/>
      <c r="R538" s="18"/>
      <c r="S538" s="18"/>
      <c r="T538" s="18"/>
      <c r="U538" s="18"/>
      <c r="V538" s="18"/>
      <c r="W538" s="18"/>
    </row>
    <row r="539" spans="1:23" ht="12.75" hidden="1">
      <c r="A539" s="2"/>
      <c r="B539" s="24"/>
      <c r="C539" s="24"/>
      <c r="D539" s="24"/>
      <c r="E539" s="24"/>
      <c r="F539" s="24"/>
      <c r="G539" s="24"/>
      <c r="H539" s="24"/>
      <c r="I539" s="24"/>
      <c r="J539" s="16"/>
      <c r="K539" s="16"/>
      <c r="L539" s="17"/>
      <c r="M539" s="17"/>
      <c r="N539" s="18"/>
      <c r="O539" s="18"/>
      <c r="P539" s="17"/>
      <c r="Q539" s="17"/>
      <c r="R539" s="18"/>
      <c r="S539" s="18"/>
      <c r="T539" s="18"/>
      <c r="U539" s="18"/>
      <c r="V539" s="18"/>
      <c r="W539" s="18"/>
    </row>
    <row r="540" spans="1:23" ht="12.75" hidden="1">
      <c r="A540" s="2"/>
      <c r="B540" s="24"/>
      <c r="C540" s="24"/>
      <c r="D540" s="24"/>
      <c r="E540" s="24"/>
      <c r="F540" s="24"/>
      <c r="G540" s="24"/>
      <c r="H540" s="24"/>
      <c r="I540" s="24"/>
      <c r="J540" s="16"/>
      <c r="K540" s="16"/>
      <c r="L540" s="17"/>
      <c r="M540" s="17"/>
      <c r="N540" s="18"/>
      <c r="O540" s="18"/>
      <c r="P540" s="17"/>
      <c r="Q540" s="17"/>
      <c r="R540" s="18"/>
      <c r="S540" s="18"/>
      <c r="T540" s="18"/>
      <c r="U540" s="18"/>
      <c r="V540" s="18"/>
      <c r="W540" s="18"/>
    </row>
    <row r="541" spans="1:23" ht="12.75" hidden="1">
      <c r="A541" s="2"/>
      <c r="B541" s="24"/>
      <c r="C541" s="24"/>
      <c r="D541" s="24"/>
      <c r="E541" s="24"/>
      <c r="F541" s="24"/>
      <c r="G541" s="24"/>
      <c r="H541" s="24"/>
      <c r="I541" s="24"/>
      <c r="J541" s="16"/>
      <c r="K541" s="16"/>
      <c r="L541" s="17"/>
      <c r="M541" s="17"/>
      <c r="N541" s="18"/>
      <c r="O541" s="18"/>
      <c r="P541" s="17"/>
      <c r="Q541" s="17"/>
      <c r="R541" s="18"/>
      <c r="S541" s="18"/>
      <c r="T541" s="18"/>
      <c r="U541" s="18"/>
      <c r="V541" s="18"/>
      <c r="W541" s="18"/>
    </row>
    <row r="542" spans="1:23" ht="12.75" hidden="1">
      <c r="A542" s="2"/>
      <c r="B542" s="24"/>
      <c r="C542" s="24"/>
      <c r="D542" s="24"/>
      <c r="E542" s="24"/>
      <c r="F542" s="24"/>
      <c r="G542" s="24"/>
      <c r="H542" s="24"/>
      <c r="I542" s="24"/>
      <c r="J542" s="16"/>
      <c r="K542" s="16"/>
      <c r="L542" s="17"/>
      <c r="M542" s="17"/>
      <c r="N542" s="18"/>
      <c r="O542" s="18"/>
      <c r="P542" s="17"/>
      <c r="Q542" s="17"/>
      <c r="R542" s="18"/>
      <c r="S542" s="18"/>
      <c r="T542" s="18"/>
      <c r="U542" s="18"/>
      <c r="V542" s="18"/>
      <c r="W542" s="18"/>
    </row>
    <row r="543" spans="1:23" ht="12.75" hidden="1">
      <c r="A543" s="2"/>
      <c r="B543" s="24"/>
      <c r="C543" s="24"/>
      <c r="D543" s="24"/>
      <c r="E543" s="24"/>
      <c r="F543" s="24"/>
      <c r="G543" s="24"/>
      <c r="H543" s="24"/>
      <c r="I543" s="24"/>
      <c r="J543" s="16"/>
      <c r="K543" s="16"/>
      <c r="L543" s="17"/>
      <c r="M543" s="17"/>
      <c r="N543" s="18"/>
      <c r="O543" s="18"/>
      <c r="P543" s="17"/>
      <c r="Q543" s="17"/>
      <c r="R543" s="18"/>
      <c r="S543" s="18"/>
      <c r="T543" s="18"/>
      <c r="U543" s="18"/>
      <c r="V543" s="18"/>
      <c r="W543" s="18"/>
    </row>
    <row r="544" spans="1:23" ht="12.75" hidden="1">
      <c r="A544" s="2"/>
      <c r="B544" s="24"/>
      <c r="C544" s="24"/>
      <c r="D544" s="24"/>
      <c r="E544" s="24"/>
      <c r="F544" s="24"/>
      <c r="G544" s="24"/>
      <c r="H544" s="24"/>
      <c r="I544" s="24"/>
      <c r="J544" s="16"/>
      <c r="K544" s="16"/>
      <c r="L544" s="17"/>
      <c r="M544" s="17"/>
      <c r="N544" s="18"/>
      <c r="O544" s="18"/>
      <c r="P544" s="17"/>
      <c r="Q544" s="17"/>
      <c r="R544" s="18"/>
      <c r="S544" s="18"/>
      <c r="T544" s="18"/>
      <c r="U544" s="18"/>
      <c r="V544" s="18"/>
      <c r="W544" s="18"/>
    </row>
    <row r="545" spans="1:23" ht="12.75" hidden="1">
      <c r="A545" s="2"/>
      <c r="B545" s="24"/>
      <c r="C545" s="24"/>
      <c r="D545" s="24"/>
      <c r="E545" s="24"/>
      <c r="F545" s="24"/>
      <c r="G545" s="24"/>
      <c r="H545" s="24"/>
      <c r="I545" s="24"/>
      <c r="J545" s="16"/>
      <c r="K545" s="16"/>
      <c r="L545" s="17"/>
      <c r="M545" s="17"/>
      <c r="N545" s="18"/>
      <c r="O545" s="18"/>
      <c r="P545" s="17"/>
      <c r="Q545" s="17"/>
      <c r="R545" s="18"/>
      <c r="S545" s="18"/>
      <c r="T545" s="18"/>
      <c r="U545" s="18"/>
      <c r="V545" s="18"/>
      <c r="W545" s="18"/>
    </row>
    <row r="546" spans="1:23" ht="12.75" hidden="1">
      <c r="A546" s="2"/>
      <c r="B546" s="24"/>
      <c r="C546" s="24"/>
      <c r="D546" s="24"/>
      <c r="E546" s="24"/>
      <c r="F546" s="24"/>
      <c r="G546" s="24"/>
      <c r="H546" s="24"/>
      <c r="I546" s="24"/>
      <c r="J546" s="16"/>
      <c r="K546" s="16"/>
      <c r="L546" s="17"/>
      <c r="M546" s="17"/>
      <c r="N546" s="18"/>
      <c r="O546" s="18"/>
      <c r="P546" s="17"/>
      <c r="Q546" s="17"/>
      <c r="R546" s="18"/>
      <c r="S546" s="18"/>
      <c r="T546" s="18"/>
      <c r="U546" s="18"/>
      <c r="V546" s="18"/>
      <c r="W546" s="18"/>
    </row>
    <row r="547" spans="1:23" ht="12.75" hidden="1">
      <c r="A547" s="2"/>
      <c r="B547" s="24"/>
      <c r="C547" s="24"/>
      <c r="D547" s="24"/>
      <c r="E547" s="24"/>
      <c r="F547" s="24"/>
      <c r="G547" s="24"/>
      <c r="H547" s="24"/>
      <c r="I547" s="24"/>
      <c r="J547" s="16"/>
      <c r="K547" s="16"/>
      <c r="L547" s="17"/>
      <c r="M547" s="17"/>
      <c r="N547" s="18"/>
      <c r="O547" s="18"/>
      <c r="P547" s="17"/>
      <c r="Q547" s="17"/>
      <c r="R547" s="18"/>
      <c r="S547" s="18"/>
      <c r="T547" s="18"/>
      <c r="U547" s="18"/>
      <c r="V547" s="18"/>
      <c r="W547" s="18"/>
    </row>
    <row r="548" spans="1:23" ht="12.75" hidden="1">
      <c r="A548" s="2"/>
      <c r="B548" s="24"/>
      <c r="C548" s="24"/>
      <c r="D548" s="24"/>
      <c r="E548" s="24"/>
      <c r="F548" s="24"/>
      <c r="G548" s="24"/>
      <c r="H548" s="24"/>
      <c r="I548" s="24"/>
      <c r="J548" s="16"/>
      <c r="K548" s="16"/>
      <c r="L548" s="17"/>
      <c r="M548" s="17"/>
      <c r="N548" s="18"/>
      <c r="O548" s="18"/>
      <c r="P548" s="17"/>
      <c r="Q548" s="17"/>
      <c r="R548" s="18"/>
      <c r="S548" s="18"/>
      <c r="T548" s="18"/>
      <c r="U548" s="18"/>
      <c r="V548" s="18"/>
      <c r="W548" s="18"/>
    </row>
    <row r="549" spans="1:23" ht="12.75" hidden="1">
      <c r="A549" s="2"/>
      <c r="B549" s="24"/>
      <c r="C549" s="24"/>
      <c r="D549" s="24"/>
      <c r="E549" s="24"/>
      <c r="F549" s="24"/>
      <c r="G549" s="24"/>
      <c r="H549" s="24"/>
      <c r="I549" s="24"/>
      <c r="J549" s="16"/>
      <c r="K549" s="16"/>
      <c r="L549" s="17"/>
      <c r="M549" s="17"/>
      <c r="N549" s="18"/>
      <c r="O549" s="18"/>
      <c r="P549" s="17"/>
      <c r="Q549" s="17"/>
      <c r="R549" s="18"/>
      <c r="S549" s="18"/>
      <c r="T549" s="18"/>
      <c r="U549" s="18"/>
      <c r="V549" s="18"/>
      <c r="W549" s="18"/>
    </row>
    <row r="550" spans="1:23" ht="26.25" customHeight="1" hidden="1">
      <c r="A550" s="2"/>
      <c r="B550" s="24"/>
      <c r="C550" s="24"/>
      <c r="D550" s="24"/>
      <c r="E550" s="24"/>
      <c r="F550" s="24"/>
      <c r="G550" s="24"/>
      <c r="H550" s="24"/>
      <c r="I550" s="24"/>
      <c r="J550" s="16"/>
      <c r="K550" s="16"/>
      <c r="L550" s="17"/>
      <c r="M550" s="17"/>
      <c r="N550" s="18"/>
      <c r="O550" s="18"/>
      <c r="P550" s="17"/>
      <c r="Q550" s="17"/>
      <c r="R550" s="18"/>
      <c r="S550" s="18"/>
      <c r="T550" s="18"/>
      <c r="U550" s="18"/>
      <c r="V550" s="18"/>
      <c r="W550" s="18"/>
    </row>
    <row r="551" spans="1:23" ht="12.75" hidden="1">
      <c r="A551" s="2"/>
      <c r="B551" s="24"/>
      <c r="C551" s="24"/>
      <c r="D551" s="24"/>
      <c r="E551" s="24"/>
      <c r="F551" s="24"/>
      <c r="G551" s="24"/>
      <c r="H551" s="24"/>
      <c r="I551" s="24"/>
      <c r="J551" s="16"/>
      <c r="K551" s="16"/>
      <c r="L551" s="17"/>
      <c r="M551" s="17"/>
      <c r="N551" s="18"/>
      <c r="O551" s="18"/>
      <c r="P551" s="17"/>
      <c r="Q551" s="17"/>
      <c r="R551" s="18"/>
      <c r="S551" s="18"/>
      <c r="T551" s="18"/>
      <c r="U551" s="18"/>
      <c r="V551" s="18"/>
      <c r="W551" s="18"/>
    </row>
    <row r="552" spans="1:23" ht="12.75" hidden="1">
      <c r="A552" s="2"/>
      <c r="B552" s="24"/>
      <c r="C552" s="24"/>
      <c r="D552" s="24"/>
      <c r="E552" s="24"/>
      <c r="F552" s="24"/>
      <c r="G552" s="24"/>
      <c r="H552" s="24"/>
      <c r="I552" s="24"/>
      <c r="J552" s="16"/>
      <c r="K552" s="16"/>
      <c r="L552" s="17"/>
      <c r="M552" s="17"/>
      <c r="N552" s="18"/>
      <c r="O552" s="18"/>
      <c r="P552" s="17"/>
      <c r="Q552" s="17"/>
      <c r="R552" s="18"/>
      <c r="S552" s="18"/>
      <c r="T552" s="18"/>
      <c r="U552" s="18"/>
      <c r="V552" s="18"/>
      <c r="W552" s="18"/>
    </row>
    <row r="553" spans="1:23" ht="12.75" hidden="1">
      <c r="A553" s="2"/>
      <c r="B553" s="24"/>
      <c r="C553" s="24"/>
      <c r="D553" s="24"/>
      <c r="E553" s="24"/>
      <c r="F553" s="24"/>
      <c r="G553" s="24"/>
      <c r="H553" s="24"/>
      <c r="I553" s="24"/>
      <c r="J553" s="16"/>
      <c r="K553" s="16"/>
      <c r="L553" s="17"/>
      <c r="M553" s="17"/>
      <c r="N553" s="18"/>
      <c r="O553" s="18"/>
      <c r="P553" s="17"/>
      <c r="Q553" s="17"/>
      <c r="R553" s="18"/>
      <c r="S553" s="18"/>
      <c r="T553" s="18"/>
      <c r="U553" s="18"/>
      <c r="V553" s="18"/>
      <c r="W553" s="18"/>
    </row>
    <row r="554" spans="1:23" ht="12.75" hidden="1">
      <c r="A554" s="2"/>
      <c r="B554" s="24"/>
      <c r="C554" s="24"/>
      <c r="D554" s="24"/>
      <c r="E554" s="24"/>
      <c r="F554" s="24"/>
      <c r="G554" s="24"/>
      <c r="H554" s="24"/>
      <c r="I554" s="24"/>
      <c r="J554" s="16"/>
      <c r="K554" s="16"/>
      <c r="L554" s="17"/>
      <c r="M554" s="17"/>
      <c r="N554" s="18"/>
      <c r="O554" s="18"/>
      <c r="P554" s="17"/>
      <c r="Q554" s="17"/>
      <c r="R554" s="18"/>
      <c r="S554" s="18"/>
      <c r="T554" s="18"/>
      <c r="U554" s="18"/>
      <c r="V554" s="18"/>
      <c r="W554" s="18"/>
    </row>
    <row r="555" spans="1:23" ht="12.75" hidden="1">
      <c r="A555" s="2"/>
      <c r="B555" s="24"/>
      <c r="C555" s="24"/>
      <c r="D555" s="24"/>
      <c r="E555" s="24"/>
      <c r="F555" s="24"/>
      <c r="G555" s="24"/>
      <c r="H555" s="24"/>
      <c r="I555" s="24"/>
      <c r="J555" s="16"/>
      <c r="K555" s="16"/>
      <c r="L555" s="17"/>
      <c r="M555" s="17"/>
      <c r="N555" s="18"/>
      <c r="O555" s="18"/>
      <c r="P555" s="17"/>
      <c r="Q555" s="17"/>
      <c r="R555" s="18"/>
      <c r="S555" s="18"/>
      <c r="T555" s="18"/>
      <c r="U555" s="18"/>
      <c r="V555" s="18"/>
      <c r="W555" s="18"/>
    </row>
    <row r="556" spans="1:23" ht="12.75" hidden="1">
      <c r="A556" s="2"/>
      <c r="B556" s="24"/>
      <c r="C556" s="24"/>
      <c r="D556" s="24"/>
      <c r="E556" s="24"/>
      <c r="F556" s="24"/>
      <c r="G556" s="24"/>
      <c r="H556" s="24"/>
      <c r="I556" s="24"/>
      <c r="J556" s="16"/>
      <c r="K556" s="16"/>
      <c r="L556" s="17"/>
      <c r="M556" s="17"/>
      <c r="N556" s="18"/>
      <c r="O556" s="18"/>
      <c r="P556" s="17"/>
      <c r="Q556" s="17"/>
      <c r="R556" s="18"/>
      <c r="S556" s="18"/>
      <c r="T556" s="18"/>
      <c r="U556" s="18"/>
      <c r="V556" s="18"/>
      <c r="W556" s="18"/>
    </row>
    <row r="557" spans="1:23" ht="12.75" hidden="1">
      <c r="A557" s="2"/>
      <c r="B557" s="24"/>
      <c r="C557" s="24"/>
      <c r="D557" s="24"/>
      <c r="E557" s="24"/>
      <c r="F557" s="24"/>
      <c r="G557" s="24"/>
      <c r="H557" s="24"/>
      <c r="I557" s="24"/>
      <c r="J557" s="16"/>
      <c r="K557" s="16"/>
      <c r="L557" s="17"/>
      <c r="M557" s="17"/>
      <c r="N557" s="18"/>
      <c r="O557" s="18"/>
      <c r="P557" s="17"/>
      <c r="Q557" s="17"/>
      <c r="R557" s="18"/>
      <c r="S557" s="18"/>
      <c r="T557" s="18"/>
      <c r="U557" s="18"/>
      <c r="V557" s="18"/>
      <c r="W557" s="18"/>
    </row>
    <row r="558" spans="1:23" ht="12.75" hidden="1">
      <c r="A558" s="2"/>
      <c r="B558" s="24"/>
      <c r="C558" s="24"/>
      <c r="D558" s="24"/>
      <c r="E558" s="24"/>
      <c r="F558" s="24"/>
      <c r="G558" s="24"/>
      <c r="H558" s="24"/>
      <c r="I558" s="24"/>
      <c r="J558" s="16"/>
      <c r="K558" s="16"/>
      <c r="L558" s="17"/>
      <c r="M558" s="17"/>
      <c r="N558" s="18"/>
      <c r="O558" s="18"/>
      <c r="P558" s="17"/>
      <c r="Q558" s="17"/>
      <c r="R558" s="18"/>
      <c r="S558" s="18"/>
      <c r="T558" s="18"/>
      <c r="U558" s="18"/>
      <c r="V558" s="18"/>
      <c r="W558" s="18"/>
    </row>
    <row r="559" spans="1:23" ht="12.75" hidden="1">
      <c r="A559" s="2"/>
      <c r="B559" s="24"/>
      <c r="C559" s="24"/>
      <c r="D559" s="24"/>
      <c r="E559" s="24"/>
      <c r="F559" s="24"/>
      <c r="G559" s="24"/>
      <c r="H559" s="24"/>
      <c r="I559" s="24"/>
      <c r="J559" s="16"/>
      <c r="K559" s="16"/>
      <c r="L559" s="17"/>
      <c r="M559" s="17"/>
      <c r="N559" s="18"/>
      <c r="O559" s="18"/>
      <c r="P559" s="17"/>
      <c r="Q559" s="17"/>
      <c r="R559" s="18"/>
      <c r="S559" s="18"/>
      <c r="T559" s="18"/>
      <c r="U559" s="18"/>
      <c r="V559" s="18"/>
      <c r="W559" s="18"/>
    </row>
    <row r="560" spans="1:23" ht="12.75" hidden="1">
      <c r="A560" s="2"/>
      <c r="B560" s="24"/>
      <c r="C560" s="24"/>
      <c r="D560" s="24"/>
      <c r="E560" s="24"/>
      <c r="F560" s="24"/>
      <c r="G560" s="24"/>
      <c r="H560" s="24"/>
      <c r="I560" s="24"/>
      <c r="J560" s="16"/>
      <c r="K560" s="16"/>
      <c r="L560" s="17"/>
      <c r="M560" s="17"/>
      <c r="N560" s="18"/>
      <c r="O560" s="18"/>
      <c r="P560" s="17"/>
      <c r="Q560" s="17"/>
      <c r="R560" s="18"/>
      <c r="S560" s="18"/>
      <c r="T560" s="18"/>
      <c r="U560" s="18"/>
      <c r="V560" s="18"/>
      <c r="W560" s="18"/>
    </row>
    <row r="561" spans="1:23" ht="25.5" customHeight="1" hidden="1">
      <c r="A561" s="2"/>
      <c r="B561" s="24"/>
      <c r="C561" s="24"/>
      <c r="D561" s="24"/>
      <c r="E561" s="24"/>
      <c r="F561" s="24"/>
      <c r="G561" s="24"/>
      <c r="H561" s="24"/>
      <c r="I561" s="24"/>
      <c r="J561" s="16"/>
      <c r="K561" s="16"/>
      <c r="L561" s="17"/>
      <c r="M561" s="17"/>
      <c r="N561" s="18"/>
      <c r="O561" s="18"/>
      <c r="P561" s="17"/>
      <c r="Q561" s="17"/>
      <c r="R561" s="18"/>
      <c r="S561" s="18"/>
      <c r="T561" s="18"/>
      <c r="U561" s="18"/>
      <c r="V561" s="18"/>
      <c r="W561" s="18"/>
    </row>
    <row r="562" spans="1:23" ht="12.75" hidden="1">
      <c r="A562" s="2"/>
      <c r="B562" s="24"/>
      <c r="C562" s="24"/>
      <c r="D562" s="24"/>
      <c r="E562" s="24"/>
      <c r="F562" s="24"/>
      <c r="G562" s="24"/>
      <c r="H562" s="24"/>
      <c r="I562" s="24"/>
      <c r="J562" s="16"/>
      <c r="K562" s="16"/>
      <c r="L562" s="17"/>
      <c r="M562" s="17"/>
      <c r="N562" s="18"/>
      <c r="O562" s="18"/>
      <c r="P562" s="17"/>
      <c r="Q562" s="17"/>
      <c r="R562" s="18"/>
      <c r="S562" s="18"/>
      <c r="T562" s="18"/>
      <c r="U562" s="18"/>
      <c r="V562" s="18"/>
      <c r="W562" s="18"/>
    </row>
    <row r="563" spans="1:23" ht="12.75" hidden="1">
      <c r="A563" s="2"/>
      <c r="B563" s="24"/>
      <c r="C563" s="24"/>
      <c r="D563" s="24"/>
      <c r="E563" s="24"/>
      <c r="F563" s="24"/>
      <c r="G563" s="24"/>
      <c r="H563" s="24"/>
      <c r="I563" s="24"/>
      <c r="J563" s="16"/>
      <c r="K563" s="16"/>
      <c r="L563" s="17"/>
      <c r="M563" s="17"/>
      <c r="N563" s="18"/>
      <c r="O563" s="18"/>
      <c r="P563" s="17"/>
      <c r="Q563" s="17"/>
      <c r="R563" s="18"/>
      <c r="S563" s="18"/>
      <c r="T563" s="18"/>
      <c r="U563" s="18"/>
      <c r="V563" s="18"/>
      <c r="W563" s="18"/>
    </row>
    <row r="564" spans="1:23" ht="12.75" hidden="1">
      <c r="A564" s="2"/>
      <c r="B564" s="24"/>
      <c r="C564" s="24"/>
      <c r="D564" s="24"/>
      <c r="E564" s="24"/>
      <c r="F564" s="24"/>
      <c r="G564" s="24"/>
      <c r="H564" s="24"/>
      <c r="I564" s="24"/>
      <c r="J564" s="16"/>
      <c r="K564" s="16"/>
      <c r="L564" s="17"/>
      <c r="M564" s="17"/>
      <c r="N564" s="18"/>
      <c r="O564" s="18"/>
      <c r="P564" s="17"/>
      <c r="Q564" s="17"/>
      <c r="R564" s="18"/>
      <c r="S564" s="18"/>
      <c r="T564" s="18"/>
      <c r="U564" s="18"/>
      <c r="V564" s="18"/>
      <c r="W564" s="18"/>
    </row>
    <row r="565" spans="1:23" ht="26.25" customHeight="1" hidden="1">
      <c r="A565" s="2"/>
      <c r="B565" s="24"/>
      <c r="C565" s="24"/>
      <c r="D565" s="24"/>
      <c r="E565" s="24"/>
      <c r="F565" s="24"/>
      <c r="G565" s="24"/>
      <c r="H565" s="24"/>
      <c r="I565" s="24"/>
      <c r="J565" s="16"/>
      <c r="K565" s="16"/>
      <c r="L565" s="17"/>
      <c r="M565" s="17"/>
      <c r="N565" s="18"/>
      <c r="O565" s="18"/>
      <c r="P565" s="17"/>
      <c r="Q565" s="17"/>
      <c r="R565" s="18"/>
      <c r="S565" s="18"/>
      <c r="T565" s="18"/>
      <c r="U565" s="18"/>
      <c r="V565" s="18"/>
      <c r="W565" s="18"/>
    </row>
    <row r="566" spans="1:23" ht="12.75" hidden="1">
      <c r="A566" s="2"/>
      <c r="B566" s="24"/>
      <c r="C566" s="24"/>
      <c r="D566" s="24"/>
      <c r="E566" s="24"/>
      <c r="F566" s="24"/>
      <c r="G566" s="24"/>
      <c r="H566" s="24"/>
      <c r="I566" s="24"/>
      <c r="J566" s="16"/>
      <c r="K566" s="16"/>
      <c r="L566" s="17"/>
      <c r="M566" s="17"/>
      <c r="N566" s="18"/>
      <c r="O566" s="18"/>
      <c r="P566" s="17"/>
      <c r="Q566" s="17"/>
      <c r="R566" s="18"/>
      <c r="S566" s="18"/>
      <c r="T566" s="18"/>
      <c r="U566" s="18"/>
      <c r="V566" s="18"/>
      <c r="W566" s="18"/>
    </row>
    <row r="567" spans="1:23" ht="12.75" hidden="1">
      <c r="A567" s="2"/>
      <c r="B567" s="24"/>
      <c r="C567" s="24"/>
      <c r="D567" s="24"/>
      <c r="E567" s="24"/>
      <c r="F567" s="24"/>
      <c r="G567" s="24"/>
      <c r="H567" s="24"/>
      <c r="I567" s="24"/>
      <c r="J567" s="16"/>
      <c r="K567" s="16"/>
      <c r="L567" s="17"/>
      <c r="M567" s="17"/>
      <c r="N567" s="18"/>
      <c r="O567" s="18"/>
      <c r="P567" s="17"/>
      <c r="Q567" s="17"/>
      <c r="R567" s="18"/>
      <c r="S567" s="18"/>
      <c r="T567" s="18"/>
      <c r="U567" s="18"/>
      <c r="V567" s="18"/>
      <c r="W567" s="18"/>
    </row>
    <row r="568" spans="1:23" ht="12.75" hidden="1">
      <c r="A568" s="2"/>
      <c r="B568" s="24"/>
      <c r="C568" s="24"/>
      <c r="D568" s="24"/>
      <c r="E568" s="24"/>
      <c r="F568" s="24"/>
      <c r="G568" s="24"/>
      <c r="H568" s="24"/>
      <c r="I568" s="24"/>
      <c r="J568" s="16"/>
      <c r="K568" s="16"/>
      <c r="L568" s="17"/>
      <c r="M568" s="17"/>
      <c r="N568" s="18"/>
      <c r="O568" s="18"/>
      <c r="P568" s="17"/>
      <c r="Q568" s="17"/>
      <c r="R568" s="18"/>
      <c r="S568" s="18"/>
      <c r="T568" s="18"/>
      <c r="U568" s="18"/>
      <c r="V568" s="18"/>
      <c r="W568" s="18"/>
    </row>
    <row r="569" spans="1:23" ht="12.75" hidden="1">
      <c r="A569" s="2"/>
      <c r="B569" s="24"/>
      <c r="C569" s="24"/>
      <c r="D569" s="24"/>
      <c r="E569" s="24"/>
      <c r="F569" s="24"/>
      <c r="G569" s="24"/>
      <c r="H569" s="24"/>
      <c r="I569" s="24"/>
      <c r="J569" s="16"/>
      <c r="K569" s="16"/>
      <c r="L569" s="17"/>
      <c r="M569" s="17"/>
      <c r="N569" s="18"/>
      <c r="O569" s="18"/>
      <c r="P569" s="17"/>
      <c r="Q569" s="17"/>
      <c r="R569" s="18"/>
      <c r="S569" s="18"/>
      <c r="T569" s="18"/>
      <c r="U569" s="18"/>
      <c r="V569" s="18"/>
      <c r="W569" s="18"/>
    </row>
    <row r="570" spans="1:23" ht="12.75" hidden="1">
      <c r="A570" s="2"/>
      <c r="B570" s="24"/>
      <c r="C570" s="24"/>
      <c r="D570" s="24"/>
      <c r="E570" s="24"/>
      <c r="F570" s="24"/>
      <c r="G570" s="24"/>
      <c r="H570" s="24"/>
      <c r="I570" s="24"/>
      <c r="J570" s="16"/>
      <c r="K570" s="16"/>
      <c r="L570" s="17"/>
      <c r="M570" s="17"/>
      <c r="N570" s="18"/>
      <c r="O570" s="18"/>
      <c r="P570" s="17"/>
      <c r="Q570" s="17"/>
      <c r="R570" s="18"/>
      <c r="S570" s="18"/>
      <c r="T570" s="18"/>
      <c r="U570" s="18"/>
      <c r="V570" s="18"/>
      <c r="W570" s="18"/>
    </row>
    <row r="571" spans="1:23" ht="12.75" hidden="1">
      <c r="A571" s="3"/>
      <c r="B571" s="25"/>
      <c r="C571" s="25"/>
      <c r="D571" s="25"/>
      <c r="E571" s="25"/>
      <c r="F571" s="25"/>
      <c r="G571" s="25"/>
      <c r="H571" s="25"/>
      <c r="I571" s="25"/>
      <c r="J571" s="26"/>
      <c r="K571" s="26"/>
      <c r="L571" s="27"/>
      <c r="M571" s="27"/>
      <c r="N571" s="28"/>
      <c r="O571" s="28"/>
      <c r="P571" s="27"/>
      <c r="Q571" s="27"/>
      <c r="R571" s="28"/>
      <c r="S571" s="28"/>
      <c r="T571" s="28"/>
      <c r="U571" s="28"/>
      <c r="V571" s="28"/>
      <c r="W571" s="28"/>
    </row>
    <row r="572" spans="1:23" ht="24" customHeight="1" hidden="1">
      <c r="A572" s="2"/>
      <c r="B572" s="24"/>
      <c r="C572" s="24"/>
      <c r="D572" s="24"/>
      <c r="E572" s="24"/>
      <c r="F572" s="24"/>
      <c r="G572" s="24"/>
      <c r="H572" s="24"/>
      <c r="I572" s="24"/>
      <c r="J572" s="16"/>
      <c r="K572" s="16"/>
      <c r="L572" s="17"/>
      <c r="M572" s="17"/>
      <c r="N572" s="15"/>
      <c r="O572" s="15"/>
      <c r="P572" s="17"/>
      <c r="Q572" s="17"/>
      <c r="R572" s="18"/>
      <c r="S572" s="18"/>
      <c r="T572" s="18"/>
      <c r="U572" s="18"/>
      <c r="V572" s="18"/>
      <c r="W572" s="18"/>
    </row>
    <row r="573" spans="1:23" ht="27.75" customHeight="1" hidden="1">
      <c r="A573" s="2"/>
      <c r="B573" s="24"/>
      <c r="C573" s="24"/>
      <c r="D573" s="24"/>
      <c r="E573" s="24"/>
      <c r="F573" s="24"/>
      <c r="G573" s="24"/>
      <c r="H573" s="24"/>
      <c r="I573" s="24"/>
      <c r="J573" s="16"/>
      <c r="K573" s="16"/>
      <c r="L573" s="17"/>
      <c r="M573" s="17"/>
      <c r="N573" s="15"/>
      <c r="O573" s="15"/>
      <c r="P573" s="17"/>
      <c r="Q573" s="17"/>
      <c r="R573" s="18"/>
      <c r="S573" s="18"/>
      <c r="T573" s="18"/>
      <c r="U573" s="18"/>
      <c r="V573" s="18"/>
      <c r="W573" s="18"/>
    </row>
    <row r="574" spans="1:23" ht="12.75" hidden="1">
      <c r="A574" s="2"/>
      <c r="B574" s="24"/>
      <c r="C574" s="24"/>
      <c r="D574" s="24"/>
      <c r="E574" s="24"/>
      <c r="F574" s="24"/>
      <c r="G574" s="24"/>
      <c r="H574" s="24"/>
      <c r="I574" s="24"/>
      <c r="J574" s="16"/>
      <c r="K574" s="16"/>
      <c r="L574" s="17"/>
      <c r="M574" s="17"/>
      <c r="N574" s="15"/>
      <c r="O574" s="15"/>
      <c r="P574" s="17"/>
      <c r="Q574" s="17"/>
      <c r="R574" s="18"/>
      <c r="S574" s="18"/>
      <c r="T574" s="18"/>
      <c r="U574" s="18"/>
      <c r="V574" s="18"/>
      <c r="W574" s="18"/>
    </row>
    <row r="575" spans="1:23" ht="12.75" hidden="1">
      <c r="A575" s="2"/>
      <c r="B575" s="24"/>
      <c r="C575" s="24"/>
      <c r="D575" s="24"/>
      <c r="E575" s="24"/>
      <c r="F575" s="24"/>
      <c r="G575" s="24"/>
      <c r="H575" s="24"/>
      <c r="I575" s="24"/>
      <c r="J575" s="16"/>
      <c r="K575" s="16"/>
      <c r="L575" s="17"/>
      <c r="M575" s="17"/>
      <c r="N575" s="15"/>
      <c r="O575" s="15"/>
      <c r="P575" s="17"/>
      <c r="Q575" s="17"/>
      <c r="R575" s="18"/>
      <c r="S575" s="18"/>
      <c r="T575" s="18"/>
      <c r="U575" s="18"/>
      <c r="V575" s="18"/>
      <c r="W575" s="18"/>
    </row>
    <row r="576" spans="1:23" ht="12.75" hidden="1">
      <c r="A576" s="2"/>
      <c r="B576" s="24"/>
      <c r="C576" s="24"/>
      <c r="D576" s="24"/>
      <c r="E576" s="24"/>
      <c r="F576" s="24"/>
      <c r="G576" s="24"/>
      <c r="H576" s="24"/>
      <c r="I576" s="24"/>
      <c r="J576" s="16"/>
      <c r="K576" s="16"/>
      <c r="L576" s="17"/>
      <c r="M576" s="17"/>
      <c r="N576" s="18"/>
      <c r="O576" s="18"/>
      <c r="P576" s="17"/>
      <c r="Q576" s="17"/>
      <c r="R576" s="18"/>
      <c r="S576" s="18"/>
      <c r="T576" s="18"/>
      <c r="U576" s="18"/>
      <c r="V576" s="18"/>
      <c r="W576" s="18"/>
    </row>
    <row r="577" spans="1:23" ht="27.75" customHeight="1" hidden="1">
      <c r="A577" s="2"/>
      <c r="B577" s="24"/>
      <c r="C577" s="24"/>
      <c r="D577" s="24"/>
      <c r="E577" s="24"/>
      <c r="F577" s="24"/>
      <c r="G577" s="24"/>
      <c r="H577" s="24"/>
      <c r="I577" s="24"/>
      <c r="J577" s="16"/>
      <c r="K577" s="16"/>
      <c r="L577" s="17"/>
      <c r="M577" s="17"/>
      <c r="N577" s="18"/>
      <c r="O577" s="18"/>
      <c r="P577" s="17"/>
      <c r="Q577" s="17"/>
      <c r="R577" s="18"/>
      <c r="S577" s="18"/>
      <c r="T577" s="18"/>
      <c r="U577" s="18"/>
      <c r="V577" s="18"/>
      <c r="W577" s="18"/>
    </row>
    <row r="578" spans="1:23" ht="27.75" customHeight="1" hidden="1">
      <c r="A578" s="2"/>
      <c r="B578" s="24"/>
      <c r="C578" s="24"/>
      <c r="D578" s="24"/>
      <c r="E578" s="24"/>
      <c r="F578" s="24"/>
      <c r="G578" s="24"/>
      <c r="H578" s="24"/>
      <c r="I578" s="24"/>
      <c r="J578" s="16"/>
      <c r="K578" s="16"/>
      <c r="L578" s="17"/>
      <c r="M578" s="17"/>
      <c r="N578" s="18"/>
      <c r="O578" s="18"/>
      <c r="P578" s="17"/>
      <c r="Q578" s="17"/>
      <c r="R578" s="18"/>
      <c r="S578" s="18"/>
      <c r="T578" s="18"/>
      <c r="U578" s="18"/>
      <c r="V578" s="18"/>
      <c r="W578" s="18"/>
    </row>
    <row r="579" spans="1:23" ht="25.5" customHeight="1" hidden="1">
      <c r="A579" s="2"/>
      <c r="B579" s="24"/>
      <c r="C579" s="24"/>
      <c r="D579" s="24"/>
      <c r="E579" s="24"/>
      <c r="F579" s="24"/>
      <c r="G579" s="24"/>
      <c r="H579" s="24"/>
      <c r="I579" s="24"/>
      <c r="J579" s="16"/>
      <c r="K579" s="16"/>
      <c r="L579" s="17"/>
      <c r="M579" s="17"/>
      <c r="N579" s="18"/>
      <c r="O579" s="18"/>
      <c r="P579" s="17"/>
      <c r="Q579" s="17"/>
      <c r="R579" s="18"/>
      <c r="S579" s="18"/>
      <c r="T579" s="18"/>
      <c r="U579" s="18"/>
      <c r="V579" s="18"/>
      <c r="W579" s="18"/>
    </row>
    <row r="580" spans="1:23" ht="26.25" customHeight="1" hidden="1">
      <c r="A580" s="2"/>
      <c r="B580" s="24"/>
      <c r="C580" s="24"/>
      <c r="D580" s="24"/>
      <c r="E580" s="24"/>
      <c r="F580" s="24"/>
      <c r="G580" s="24"/>
      <c r="H580" s="24"/>
      <c r="I580" s="24"/>
      <c r="J580" s="16"/>
      <c r="K580" s="16"/>
      <c r="L580" s="17"/>
      <c r="M580" s="17"/>
      <c r="N580" s="18"/>
      <c r="O580" s="18"/>
      <c r="P580" s="17"/>
      <c r="Q580" s="17"/>
      <c r="R580" s="18"/>
      <c r="S580" s="18"/>
      <c r="T580" s="18"/>
      <c r="U580" s="18"/>
      <c r="V580" s="18"/>
      <c r="W580" s="18"/>
    </row>
    <row r="581" spans="1:23" ht="26.25" customHeight="1" hidden="1">
      <c r="A581" s="2"/>
      <c r="B581" s="24"/>
      <c r="C581" s="24"/>
      <c r="D581" s="24"/>
      <c r="E581" s="24"/>
      <c r="F581" s="24"/>
      <c r="G581" s="24"/>
      <c r="H581" s="24"/>
      <c r="I581" s="24"/>
      <c r="J581" s="16"/>
      <c r="K581" s="16"/>
      <c r="L581" s="17"/>
      <c r="M581" s="17"/>
      <c r="N581" s="18"/>
      <c r="O581" s="18"/>
      <c r="P581" s="17"/>
      <c r="Q581" s="17"/>
      <c r="R581" s="18"/>
      <c r="S581" s="18"/>
      <c r="T581" s="18"/>
      <c r="U581" s="18"/>
      <c r="V581" s="18"/>
      <c r="W581" s="18"/>
    </row>
    <row r="582" spans="1:23" ht="24.75" customHeight="1" hidden="1">
      <c r="A582" s="2"/>
      <c r="B582" s="24"/>
      <c r="C582" s="24"/>
      <c r="D582" s="24"/>
      <c r="E582" s="24"/>
      <c r="F582" s="24"/>
      <c r="G582" s="24"/>
      <c r="H582" s="24"/>
      <c r="I582" s="24"/>
      <c r="J582" s="16"/>
      <c r="K582" s="16"/>
      <c r="L582" s="17"/>
      <c r="M582" s="17"/>
      <c r="N582" s="18"/>
      <c r="O582" s="18"/>
      <c r="P582" s="17"/>
      <c r="Q582" s="17"/>
      <c r="R582" s="18"/>
      <c r="S582" s="18"/>
      <c r="T582" s="18"/>
      <c r="U582" s="18"/>
      <c r="V582" s="18"/>
      <c r="W582" s="18"/>
    </row>
    <row r="583" spans="1:23" ht="12.75" hidden="1">
      <c r="A583" s="2"/>
      <c r="B583" s="24"/>
      <c r="C583" s="24"/>
      <c r="D583" s="24"/>
      <c r="E583" s="24"/>
      <c r="F583" s="24"/>
      <c r="G583" s="24"/>
      <c r="H583" s="24"/>
      <c r="I583" s="24"/>
      <c r="J583" s="16"/>
      <c r="K583" s="16"/>
      <c r="L583" s="17"/>
      <c r="M583" s="17"/>
      <c r="N583" s="18"/>
      <c r="O583" s="18"/>
      <c r="P583" s="17"/>
      <c r="Q583" s="17"/>
      <c r="R583" s="18"/>
      <c r="S583" s="18"/>
      <c r="T583" s="18"/>
      <c r="U583" s="18"/>
      <c r="V583" s="18"/>
      <c r="W583" s="18"/>
    </row>
    <row r="584" spans="1:23" ht="12.75" hidden="1">
      <c r="A584" s="2"/>
      <c r="B584" s="24"/>
      <c r="C584" s="24"/>
      <c r="D584" s="24"/>
      <c r="E584" s="24"/>
      <c r="F584" s="24"/>
      <c r="G584" s="24"/>
      <c r="H584" s="24"/>
      <c r="I584" s="24"/>
      <c r="J584" s="16"/>
      <c r="K584" s="16"/>
      <c r="L584" s="17"/>
      <c r="M584" s="17"/>
      <c r="N584" s="18"/>
      <c r="O584" s="18"/>
      <c r="P584" s="17"/>
      <c r="Q584" s="17"/>
      <c r="R584" s="18"/>
      <c r="S584" s="18"/>
      <c r="T584" s="18"/>
      <c r="U584" s="18"/>
      <c r="V584" s="18"/>
      <c r="W584" s="18"/>
    </row>
    <row r="585" spans="1:23" ht="12.75" hidden="1">
      <c r="A585" s="2"/>
      <c r="B585" s="24"/>
      <c r="C585" s="24"/>
      <c r="D585" s="24"/>
      <c r="E585" s="24"/>
      <c r="F585" s="24"/>
      <c r="G585" s="24"/>
      <c r="H585" s="24"/>
      <c r="I585" s="24"/>
      <c r="J585" s="16"/>
      <c r="K585" s="16"/>
      <c r="L585" s="17"/>
      <c r="M585" s="17"/>
      <c r="N585" s="18"/>
      <c r="O585" s="18"/>
      <c r="P585" s="17"/>
      <c r="Q585" s="17"/>
      <c r="R585" s="18"/>
      <c r="S585" s="18"/>
      <c r="T585" s="18"/>
      <c r="U585" s="18"/>
      <c r="V585" s="18"/>
      <c r="W585" s="18"/>
    </row>
    <row r="586" spans="1:23" ht="12.75" hidden="1">
      <c r="A586" s="2"/>
      <c r="B586" s="24"/>
      <c r="C586" s="24"/>
      <c r="D586" s="24"/>
      <c r="E586" s="24"/>
      <c r="F586" s="24"/>
      <c r="G586" s="24"/>
      <c r="H586" s="24"/>
      <c r="I586" s="24"/>
      <c r="J586" s="16"/>
      <c r="K586" s="16"/>
      <c r="L586" s="17"/>
      <c r="M586" s="17"/>
      <c r="N586" s="18"/>
      <c r="O586" s="18"/>
      <c r="P586" s="17"/>
      <c r="Q586" s="17"/>
      <c r="R586" s="18"/>
      <c r="S586" s="18"/>
      <c r="T586" s="18"/>
      <c r="U586" s="18"/>
      <c r="V586" s="18"/>
      <c r="W586" s="18"/>
    </row>
    <row r="587" spans="1:23" ht="12.75" hidden="1">
      <c r="A587" s="2"/>
      <c r="B587" s="24"/>
      <c r="C587" s="24"/>
      <c r="D587" s="24"/>
      <c r="E587" s="24"/>
      <c r="F587" s="24"/>
      <c r="G587" s="24"/>
      <c r="H587" s="24"/>
      <c r="I587" s="24"/>
      <c r="J587" s="16"/>
      <c r="K587" s="16"/>
      <c r="L587" s="17"/>
      <c r="M587" s="17"/>
      <c r="N587" s="18"/>
      <c r="O587" s="18"/>
      <c r="P587" s="17"/>
      <c r="Q587" s="17"/>
      <c r="R587" s="18"/>
      <c r="S587" s="18"/>
      <c r="T587" s="18"/>
      <c r="U587" s="18"/>
      <c r="V587" s="18"/>
      <c r="W587" s="18"/>
    </row>
    <row r="588" spans="1:23" ht="12.75" hidden="1">
      <c r="A588" s="2"/>
      <c r="B588" s="24"/>
      <c r="C588" s="24"/>
      <c r="D588" s="24"/>
      <c r="E588" s="24"/>
      <c r="F588" s="24"/>
      <c r="G588" s="24"/>
      <c r="H588" s="24"/>
      <c r="I588" s="24"/>
      <c r="J588" s="16"/>
      <c r="K588" s="16"/>
      <c r="L588" s="17"/>
      <c r="M588" s="17"/>
      <c r="N588" s="18"/>
      <c r="O588" s="18"/>
      <c r="P588" s="17"/>
      <c r="Q588" s="17"/>
      <c r="R588" s="18"/>
      <c r="S588" s="18"/>
      <c r="T588" s="18"/>
      <c r="U588" s="18"/>
      <c r="V588" s="18"/>
      <c r="W588" s="18"/>
    </row>
    <row r="589" spans="1:23" ht="12.75" hidden="1">
      <c r="A589" s="2"/>
      <c r="B589" s="24"/>
      <c r="C589" s="24"/>
      <c r="D589" s="24"/>
      <c r="E589" s="24"/>
      <c r="F589" s="24"/>
      <c r="G589" s="24"/>
      <c r="H589" s="24"/>
      <c r="I589" s="24"/>
      <c r="J589" s="16"/>
      <c r="K589" s="16"/>
      <c r="L589" s="17"/>
      <c r="M589" s="17"/>
      <c r="N589" s="18"/>
      <c r="O589" s="18"/>
      <c r="P589" s="17"/>
      <c r="Q589" s="17"/>
      <c r="R589" s="18"/>
      <c r="S589" s="18"/>
      <c r="T589" s="18"/>
      <c r="U589" s="18"/>
      <c r="V589" s="18"/>
      <c r="W589" s="18"/>
    </row>
    <row r="590" spans="1:23" ht="12.75" hidden="1">
      <c r="A590" s="2"/>
      <c r="B590" s="24"/>
      <c r="C590" s="24"/>
      <c r="D590" s="24"/>
      <c r="E590" s="24"/>
      <c r="F590" s="24"/>
      <c r="G590" s="24"/>
      <c r="H590" s="24"/>
      <c r="I590" s="24"/>
      <c r="J590" s="16"/>
      <c r="K590" s="16"/>
      <c r="L590" s="17"/>
      <c r="M590" s="17"/>
      <c r="N590" s="18"/>
      <c r="O590" s="18"/>
      <c r="P590" s="17"/>
      <c r="Q590" s="17"/>
      <c r="R590" s="18"/>
      <c r="S590" s="18"/>
      <c r="T590" s="18"/>
      <c r="U590" s="18"/>
      <c r="V590" s="18"/>
      <c r="W590" s="18"/>
    </row>
    <row r="591" spans="1:23" ht="12.75" hidden="1">
      <c r="A591" s="2"/>
      <c r="B591" s="24"/>
      <c r="C591" s="24"/>
      <c r="D591" s="24"/>
      <c r="E591" s="24"/>
      <c r="F591" s="24"/>
      <c r="G591" s="24"/>
      <c r="H591" s="24"/>
      <c r="I591" s="24"/>
      <c r="J591" s="16"/>
      <c r="K591" s="16"/>
      <c r="L591" s="17"/>
      <c r="M591" s="17"/>
      <c r="N591" s="18"/>
      <c r="O591" s="18"/>
      <c r="P591" s="17"/>
      <c r="Q591" s="17"/>
      <c r="R591" s="18"/>
      <c r="S591" s="18"/>
      <c r="T591" s="18"/>
      <c r="U591" s="18"/>
      <c r="V591" s="18"/>
      <c r="W591" s="18"/>
    </row>
    <row r="592" spans="1:23" ht="25.5" customHeight="1" hidden="1">
      <c r="A592" s="2"/>
      <c r="B592" s="24"/>
      <c r="C592" s="24"/>
      <c r="D592" s="24"/>
      <c r="E592" s="24"/>
      <c r="F592" s="24"/>
      <c r="G592" s="24"/>
      <c r="H592" s="24"/>
      <c r="I592" s="24"/>
      <c r="J592" s="16"/>
      <c r="K592" s="16"/>
      <c r="L592" s="17"/>
      <c r="M592" s="17"/>
      <c r="N592" s="18"/>
      <c r="O592" s="18"/>
      <c r="P592" s="17"/>
      <c r="Q592" s="17"/>
      <c r="R592" s="18"/>
      <c r="S592" s="18"/>
      <c r="T592" s="18"/>
      <c r="U592" s="18"/>
      <c r="V592" s="18"/>
      <c r="W592" s="18"/>
    </row>
    <row r="593" spans="1:23" ht="24.75" customHeight="1" hidden="1">
      <c r="A593" s="2"/>
      <c r="B593" s="24"/>
      <c r="C593" s="24"/>
      <c r="D593" s="24"/>
      <c r="E593" s="24"/>
      <c r="F593" s="24"/>
      <c r="G593" s="24"/>
      <c r="H593" s="24"/>
      <c r="I593" s="24"/>
      <c r="J593" s="16"/>
      <c r="K593" s="16"/>
      <c r="L593" s="17"/>
      <c r="M593" s="17"/>
      <c r="N593" s="18"/>
      <c r="O593" s="18"/>
      <c r="P593" s="17"/>
      <c r="Q593" s="17"/>
      <c r="R593" s="18"/>
      <c r="S593" s="18"/>
      <c r="T593" s="18"/>
      <c r="U593" s="18"/>
      <c r="V593" s="18"/>
      <c r="W593" s="18"/>
    </row>
    <row r="594" spans="1:23" ht="27.75" customHeight="1" hidden="1">
      <c r="A594" s="2"/>
      <c r="B594" s="24"/>
      <c r="C594" s="24"/>
      <c r="D594" s="24"/>
      <c r="E594" s="24"/>
      <c r="F594" s="24"/>
      <c r="G594" s="24"/>
      <c r="H594" s="24"/>
      <c r="I594" s="24"/>
      <c r="J594" s="16"/>
      <c r="K594" s="16"/>
      <c r="L594" s="17"/>
      <c r="M594" s="17"/>
      <c r="N594" s="18"/>
      <c r="O594" s="18"/>
      <c r="P594" s="17"/>
      <c r="Q594" s="17"/>
      <c r="R594" s="18"/>
      <c r="S594" s="18"/>
      <c r="T594" s="18"/>
      <c r="U594" s="18"/>
      <c r="V594" s="18"/>
      <c r="W594" s="18"/>
    </row>
    <row r="595" spans="1:23" ht="27.75" customHeight="1" hidden="1">
      <c r="A595" s="2"/>
      <c r="B595" s="24"/>
      <c r="C595" s="24"/>
      <c r="D595" s="24"/>
      <c r="E595" s="24"/>
      <c r="F595" s="24"/>
      <c r="G595" s="24"/>
      <c r="H595" s="24"/>
      <c r="I595" s="24"/>
      <c r="J595" s="16"/>
      <c r="K595" s="16"/>
      <c r="L595" s="17"/>
      <c r="M595" s="17"/>
      <c r="N595" s="18"/>
      <c r="O595" s="18"/>
      <c r="P595" s="17"/>
      <c r="Q595" s="17"/>
      <c r="R595" s="18"/>
      <c r="S595" s="18"/>
      <c r="T595" s="18"/>
      <c r="U595" s="18"/>
      <c r="V595" s="18"/>
      <c r="W595" s="18"/>
    </row>
    <row r="596" spans="1:23" ht="26.25" customHeight="1" hidden="1">
      <c r="A596" s="2"/>
      <c r="B596" s="24"/>
      <c r="C596" s="24"/>
      <c r="D596" s="24"/>
      <c r="E596" s="24"/>
      <c r="F596" s="24"/>
      <c r="G596" s="24"/>
      <c r="H596" s="24"/>
      <c r="I596" s="24"/>
      <c r="J596" s="16"/>
      <c r="K596" s="16"/>
      <c r="L596" s="17"/>
      <c r="M596" s="17"/>
      <c r="N596" s="18"/>
      <c r="O596" s="18"/>
      <c r="P596" s="17"/>
      <c r="Q596" s="17"/>
      <c r="R596" s="18"/>
      <c r="S596" s="18"/>
      <c r="T596" s="18"/>
      <c r="U596" s="18"/>
      <c r="V596" s="18"/>
      <c r="W596" s="18"/>
    </row>
    <row r="597" spans="1:23" ht="26.25" customHeight="1" hidden="1">
      <c r="A597" s="2"/>
      <c r="B597" s="24"/>
      <c r="C597" s="24"/>
      <c r="D597" s="24"/>
      <c r="E597" s="24"/>
      <c r="F597" s="24"/>
      <c r="G597" s="24"/>
      <c r="H597" s="24"/>
      <c r="I597" s="24"/>
      <c r="J597" s="16"/>
      <c r="K597" s="16"/>
      <c r="L597" s="17"/>
      <c r="M597" s="17"/>
      <c r="N597" s="18"/>
      <c r="O597" s="18"/>
      <c r="P597" s="17"/>
      <c r="Q597" s="17"/>
      <c r="R597" s="18"/>
      <c r="S597" s="18"/>
      <c r="T597" s="18"/>
      <c r="U597" s="18"/>
      <c r="V597" s="18"/>
      <c r="W597" s="18"/>
    </row>
    <row r="598" spans="1:23" ht="25.5" customHeight="1" hidden="1">
      <c r="A598" s="2"/>
      <c r="B598" s="24"/>
      <c r="C598" s="24"/>
      <c r="D598" s="24"/>
      <c r="E598" s="24"/>
      <c r="F598" s="24"/>
      <c r="G598" s="24"/>
      <c r="H598" s="24"/>
      <c r="I598" s="24"/>
      <c r="J598" s="16"/>
      <c r="K598" s="16"/>
      <c r="L598" s="17"/>
      <c r="M598" s="17"/>
      <c r="N598" s="18"/>
      <c r="O598" s="18"/>
      <c r="P598" s="17"/>
      <c r="Q598" s="17"/>
      <c r="R598" s="18"/>
      <c r="S598" s="18"/>
      <c r="T598" s="18"/>
      <c r="U598" s="18"/>
      <c r="V598" s="18"/>
      <c r="W598" s="18"/>
    </row>
    <row r="599" spans="1:23" ht="12.75" hidden="1">
      <c r="A599" s="2"/>
      <c r="B599" s="24"/>
      <c r="C599" s="24"/>
      <c r="D599" s="24"/>
      <c r="E599" s="24"/>
      <c r="F599" s="24"/>
      <c r="G599" s="24"/>
      <c r="H599" s="24"/>
      <c r="I599" s="24"/>
      <c r="J599" s="16"/>
      <c r="K599" s="16"/>
      <c r="L599" s="17"/>
      <c r="M599" s="17"/>
      <c r="N599" s="18"/>
      <c r="O599" s="18"/>
      <c r="P599" s="17"/>
      <c r="Q599" s="17"/>
      <c r="R599" s="18"/>
      <c r="S599" s="18"/>
      <c r="T599" s="18"/>
      <c r="U599" s="18"/>
      <c r="V599" s="18"/>
      <c r="W599" s="18"/>
    </row>
    <row r="600" spans="1:23" ht="12.75" hidden="1">
      <c r="A600" s="2"/>
      <c r="B600" s="24"/>
      <c r="C600" s="24"/>
      <c r="D600" s="24"/>
      <c r="E600" s="24"/>
      <c r="F600" s="24"/>
      <c r="G600" s="24"/>
      <c r="H600" s="24"/>
      <c r="I600" s="24"/>
      <c r="J600" s="16"/>
      <c r="K600" s="16"/>
      <c r="L600" s="17"/>
      <c r="M600" s="17"/>
      <c r="N600" s="18"/>
      <c r="O600" s="18"/>
      <c r="P600" s="17"/>
      <c r="Q600" s="17"/>
      <c r="R600" s="18"/>
      <c r="S600" s="18"/>
      <c r="T600" s="18"/>
      <c r="U600" s="18"/>
      <c r="V600" s="18"/>
      <c r="W600" s="18"/>
    </row>
    <row r="601" spans="1:23" ht="12.75" hidden="1">
      <c r="A601" s="2"/>
      <c r="B601" s="24"/>
      <c r="C601" s="24"/>
      <c r="D601" s="24"/>
      <c r="E601" s="24"/>
      <c r="F601" s="24"/>
      <c r="G601" s="24"/>
      <c r="H601" s="24"/>
      <c r="I601" s="24"/>
      <c r="J601" s="16"/>
      <c r="K601" s="16"/>
      <c r="L601" s="17"/>
      <c r="M601" s="17"/>
      <c r="N601" s="18"/>
      <c r="O601" s="18"/>
      <c r="P601" s="17"/>
      <c r="Q601" s="17"/>
      <c r="R601" s="18"/>
      <c r="S601" s="18"/>
      <c r="T601" s="18"/>
      <c r="U601" s="18"/>
      <c r="V601" s="18"/>
      <c r="W601" s="18"/>
    </row>
    <row r="602" spans="1:23" ht="12.75" hidden="1">
      <c r="A602" s="2"/>
      <c r="B602" s="24"/>
      <c r="C602" s="24"/>
      <c r="D602" s="24"/>
      <c r="E602" s="24"/>
      <c r="F602" s="24"/>
      <c r="G602" s="24"/>
      <c r="H602" s="24"/>
      <c r="I602" s="24"/>
      <c r="J602" s="16"/>
      <c r="K602" s="16"/>
      <c r="L602" s="17"/>
      <c r="M602" s="17"/>
      <c r="N602" s="18"/>
      <c r="O602" s="18"/>
      <c r="P602" s="17"/>
      <c r="Q602" s="17"/>
      <c r="R602" s="18"/>
      <c r="S602" s="18"/>
      <c r="T602" s="18"/>
      <c r="U602" s="18"/>
      <c r="V602" s="18"/>
      <c r="W602" s="18"/>
    </row>
    <row r="603" spans="1:23" ht="12.75" hidden="1">
      <c r="A603" s="2"/>
      <c r="B603" s="24"/>
      <c r="C603" s="24"/>
      <c r="D603" s="24"/>
      <c r="E603" s="24"/>
      <c r="F603" s="24"/>
      <c r="G603" s="24"/>
      <c r="H603" s="24"/>
      <c r="I603" s="24"/>
      <c r="J603" s="16"/>
      <c r="K603" s="16"/>
      <c r="L603" s="17"/>
      <c r="M603" s="17"/>
      <c r="N603" s="18"/>
      <c r="O603" s="18"/>
      <c r="P603" s="17"/>
      <c r="Q603" s="17"/>
      <c r="R603" s="18"/>
      <c r="S603" s="18"/>
      <c r="T603" s="18"/>
      <c r="U603" s="18"/>
      <c r="V603" s="18"/>
      <c r="W603" s="18"/>
    </row>
    <row r="604" spans="1:23" ht="12.75" hidden="1">
      <c r="A604" s="2"/>
      <c r="B604" s="24"/>
      <c r="C604" s="24"/>
      <c r="D604" s="24"/>
      <c r="E604" s="24"/>
      <c r="F604" s="24"/>
      <c r="G604" s="24"/>
      <c r="H604" s="24"/>
      <c r="I604" s="24"/>
      <c r="J604" s="16"/>
      <c r="K604" s="16"/>
      <c r="L604" s="17"/>
      <c r="M604" s="17"/>
      <c r="N604" s="18"/>
      <c r="O604" s="18"/>
      <c r="P604" s="17"/>
      <c r="Q604" s="17"/>
      <c r="R604" s="18"/>
      <c r="S604" s="18"/>
      <c r="T604" s="18"/>
      <c r="U604" s="18"/>
      <c r="V604" s="18"/>
      <c r="W604" s="18"/>
    </row>
    <row r="605" spans="1:23" ht="27.75" customHeight="1" hidden="1">
      <c r="A605" s="2"/>
      <c r="B605" s="24"/>
      <c r="C605" s="24"/>
      <c r="D605" s="24"/>
      <c r="E605" s="24"/>
      <c r="F605" s="24"/>
      <c r="G605" s="24"/>
      <c r="H605" s="24"/>
      <c r="I605" s="24"/>
      <c r="J605" s="16"/>
      <c r="K605" s="16"/>
      <c r="L605" s="17"/>
      <c r="M605" s="17"/>
      <c r="N605" s="18"/>
      <c r="O605" s="18"/>
      <c r="P605" s="17"/>
      <c r="Q605" s="17"/>
      <c r="R605" s="18"/>
      <c r="S605" s="18"/>
      <c r="T605" s="18"/>
      <c r="U605" s="18"/>
      <c r="V605" s="18"/>
      <c r="W605" s="18"/>
    </row>
    <row r="606" spans="1:23" ht="27" customHeight="1" hidden="1">
      <c r="A606" s="2"/>
      <c r="B606" s="24"/>
      <c r="C606" s="24"/>
      <c r="D606" s="24"/>
      <c r="E606" s="24"/>
      <c r="F606" s="24"/>
      <c r="G606" s="24"/>
      <c r="H606" s="24"/>
      <c r="I606" s="24"/>
      <c r="J606" s="16"/>
      <c r="K606" s="16"/>
      <c r="L606" s="17"/>
      <c r="M606" s="17"/>
      <c r="N606" s="18"/>
      <c r="O606" s="18"/>
      <c r="P606" s="17"/>
      <c r="Q606" s="17"/>
      <c r="R606" s="18"/>
      <c r="S606" s="18"/>
      <c r="T606" s="18"/>
      <c r="U606" s="18"/>
      <c r="V606" s="18"/>
      <c r="W606" s="18"/>
    </row>
    <row r="607" spans="1:23" ht="12.75" hidden="1">
      <c r="A607" s="2"/>
      <c r="B607" s="24"/>
      <c r="C607" s="24"/>
      <c r="D607" s="24"/>
      <c r="E607" s="24"/>
      <c r="F607" s="24"/>
      <c r="G607" s="24"/>
      <c r="H607" s="24"/>
      <c r="I607" s="24"/>
      <c r="J607" s="16"/>
      <c r="K607" s="16"/>
      <c r="L607" s="17"/>
      <c r="M607" s="17"/>
      <c r="N607" s="18"/>
      <c r="O607" s="18"/>
      <c r="P607" s="17"/>
      <c r="Q607" s="17"/>
      <c r="R607" s="18"/>
      <c r="S607" s="18"/>
      <c r="T607" s="18"/>
      <c r="U607" s="18"/>
      <c r="V607" s="18"/>
      <c r="W607" s="18"/>
    </row>
    <row r="608" spans="1:23" ht="12.75" hidden="1">
      <c r="A608" s="2"/>
      <c r="B608" s="24"/>
      <c r="C608" s="24"/>
      <c r="D608" s="24"/>
      <c r="E608" s="24"/>
      <c r="F608" s="24"/>
      <c r="G608" s="24"/>
      <c r="H608" s="24"/>
      <c r="I608" s="24"/>
      <c r="J608" s="16"/>
      <c r="K608" s="16"/>
      <c r="L608" s="17"/>
      <c r="M608" s="17"/>
      <c r="N608" s="18"/>
      <c r="O608" s="18"/>
      <c r="P608" s="17"/>
      <c r="Q608" s="17"/>
      <c r="R608" s="18"/>
      <c r="S608" s="18"/>
      <c r="T608" s="18"/>
      <c r="U608" s="18"/>
      <c r="V608" s="18"/>
      <c r="W608" s="18"/>
    </row>
    <row r="609" spans="1:23" ht="12.75" hidden="1">
      <c r="A609" s="2"/>
      <c r="B609" s="24"/>
      <c r="C609" s="24"/>
      <c r="D609" s="24"/>
      <c r="E609" s="24"/>
      <c r="F609" s="24"/>
      <c r="G609" s="24"/>
      <c r="H609" s="24"/>
      <c r="I609" s="24"/>
      <c r="J609" s="16"/>
      <c r="K609" s="16"/>
      <c r="L609" s="17"/>
      <c r="M609" s="17"/>
      <c r="N609" s="18"/>
      <c r="O609" s="18"/>
      <c r="P609" s="17"/>
      <c r="Q609" s="17"/>
      <c r="R609" s="18"/>
      <c r="S609" s="18"/>
      <c r="T609" s="18"/>
      <c r="U609" s="18"/>
      <c r="V609" s="18"/>
      <c r="W609" s="18"/>
    </row>
    <row r="610" spans="1:23" ht="12.75" hidden="1">
      <c r="A610" s="2"/>
      <c r="B610" s="24"/>
      <c r="C610" s="24"/>
      <c r="D610" s="24"/>
      <c r="E610" s="24"/>
      <c r="F610" s="24"/>
      <c r="G610" s="24"/>
      <c r="H610" s="24"/>
      <c r="I610" s="24"/>
      <c r="J610" s="16"/>
      <c r="K610" s="16"/>
      <c r="L610" s="17"/>
      <c r="M610" s="17"/>
      <c r="N610" s="18"/>
      <c r="O610" s="18"/>
      <c r="P610" s="17"/>
      <c r="Q610" s="17"/>
      <c r="R610" s="18"/>
      <c r="S610" s="18"/>
      <c r="T610" s="18"/>
      <c r="U610" s="18"/>
      <c r="V610" s="18"/>
      <c r="W610" s="18"/>
    </row>
    <row r="611" spans="1:23" ht="12.75" hidden="1">
      <c r="A611" s="2"/>
      <c r="B611" s="24"/>
      <c r="C611" s="24"/>
      <c r="D611" s="24"/>
      <c r="E611" s="24"/>
      <c r="F611" s="24"/>
      <c r="G611" s="24"/>
      <c r="H611" s="24"/>
      <c r="I611" s="24"/>
      <c r="J611" s="16"/>
      <c r="K611" s="16"/>
      <c r="L611" s="17"/>
      <c r="M611" s="17"/>
      <c r="N611" s="18"/>
      <c r="O611" s="18"/>
      <c r="P611" s="17"/>
      <c r="Q611" s="17"/>
      <c r="R611" s="18"/>
      <c r="S611" s="18"/>
      <c r="T611" s="18"/>
      <c r="U611" s="18"/>
      <c r="V611" s="18"/>
      <c r="W611" s="18"/>
    </row>
    <row r="612" spans="1:23" ht="25.5" customHeight="1" hidden="1">
      <c r="A612" s="2"/>
      <c r="B612" s="24"/>
      <c r="C612" s="24"/>
      <c r="D612" s="24"/>
      <c r="E612" s="24"/>
      <c r="F612" s="24"/>
      <c r="G612" s="24"/>
      <c r="H612" s="24"/>
      <c r="I612" s="24"/>
      <c r="J612" s="16"/>
      <c r="K612" s="16"/>
      <c r="L612" s="17"/>
      <c r="M612" s="17"/>
      <c r="N612" s="18"/>
      <c r="O612" s="18"/>
      <c r="P612" s="17"/>
      <c r="Q612" s="17"/>
      <c r="R612" s="18"/>
      <c r="S612" s="18"/>
      <c r="T612" s="18"/>
      <c r="U612" s="18"/>
      <c r="V612" s="18"/>
      <c r="W612" s="18"/>
    </row>
    <row r="613" spans="1:23" ht="25.5" customHeight="1" hidden="1">
      <c r="A613" s="2"/>
      <c r="B613" s="24"/>
      <c r="C613" s="24"/>
      <c r="D613" s="24"/>
      <c r="E613" s="24"/>
      <c r="F613" s="24"/>
      <c r="G613" s="24"/>
      <c r="H613" s="24"/>
      <c r="I613" s="24"/>
      <c r="J613" s="16"/>
      <c r="K613" s="16"/>
      <c r="L613" s="17"/>
      <c r="M613" s="17"/>
      <c r="N613" s="18"/>
      <c r="O613" s="18"/>
      <c r="P613" s="17"/>
      <c r="Q613" s="17"/>
      <c r="R613" s="18"/>
      <c r="S613" s="18"/>
      <c r="T613" s="18"/>
      <c r="U613" s="18"/>
      <c r="V613" s="18"/>
      <c r="W613" s="18"/>
    </row>
    <row r="614" spans="1:23" ht="12.75" hidden="1">
      <c r="A614" s="2"/>
      <c r="B614" s="24"/>
      <c r="C614" s="24"/>
      <c r="D614" s="24"/>
      <c r="E614" s="24"/>
      <c r="F614" s="24"/>
      <c r="G614" s="24"/>
      <c r="H614" s="24"/>
      <c r="I614" s="24"/>
      <c r="J614" s="16"/>
      <c r="K614" s="16"/>
      <c r="L614" s="17"/>
      <c r="M614" s="17"/>
      <c r="N614" s="18"/>
      <c r="O614" s="18"/>
      <c r="P614" s="17"/>
      <c r="Q614" s="17"/>
      <c r="R614" s="18"/>
      <c r="S614" s="18"/>
      <c r="T614" s="18"/>
      <c r="U614" s="18"/>
      <c r="V614" s="18"/>
      <c r="W614" s="18"/>
    </row>
    <row r="615" spans="1:23" ht="12.75" hidden="1">
      <c r="A615" s="2"/>
      <c r="B615" s="24"/>
      <c r="C615" s="24"/>
      <c r="D615" s="24"/>
      <c r="E615" s="24"/>
      <c r="F615" s="24"/>
      <c r="G615" s="24"/>
      <c r="H615" s="24"/>
      <c r="I615" s="24"/>
      <c r="J615" s="16"/>
      <c r="K615" s="16"/>
      <c r="L615" s="17"/>
      <c r="M615" s="17"/>
      <c r="N615" s="18"/>
      <c r="O615" s="18"/>
      <c r="P615" s="17"/>
      <c r="Q615" s="17"/>
      <c r="R615" s="18"/>
      <c r="S615" s="18"/>
      <c r="T615" s="18"/>
      <c r="U615" s="18"/>
      <c r="V615" s="18"/>
      <c r="W615" s="18"/>
    </row>
    <row r="616" spans="1:23" ht="12.75" hidden="1">
      <c r="A616" s="2"/>
      <c r="B616" s="24"/>
      <c r="C616" s="24"/>
      <c r="D616" s="24"/>
      <c r="E616" s="24"/>
      <c r="F616" s="24"/>
      <c r="G616" s="24"/>
      <c r="H616" s="24"/>
      <c r="I616" s="24"/>
      <c r="J616" s="16"/>
      <c r="K616" s="16"/>
      <c r="L616" s="17"/>
      <c r="M616" s="17"/>
      <c r="N616" s="18"/>
      <c r="O616" s="18"/>
      <c r="P616" s="17"/>
      <c r="Q616" s="17"/>
      <c r="R616" s="18"/>
      <c r="S616" s="18"/>
      <c r="T616" s="18"/>
      <c r="U616" s="18"/>
      <c r="V616" s="18"/>
      <c r="W616" s="18"/>
    </row>
    <row r="617" spans="1:23" ht="12.75" hidden="1">
      <c r="A617" s="2"/>
      <c r="B617" s="24"/>
      <c r="C617" s="24"/>
      <c r="D617" s="24"/>
      <c r="E617" s="24"/>
      <c r="F617" s="24"/>
      <c r="G617" s="24"/>
      <c r="H617" s="24"/>
      <c r="I617" s="24"/>
      <c r="J617" s="16"/>
      <c r="K617" s="16"/>
      <c r="L617" s="17"/>
      <c r="M617" s="17"/>
      <c r="N617" s="15"/>
      <c r="O617" s="15"/>
      <c r="P617" s="17"/>
      <c r="Q617" s="17"/>
      <c r="R617" s="18"/>
      <c r="S617" s="18"/>
      <c r="T617" s="18"/>
      <c r="U617" s="18"/>
      <c r="V617" s="18"/>
      <c r="W617" s="18"/>
    </row>
    <row r="618" spans="1:23" ht="26.25" customHeight="1" hidden="1">
      <c r="A618" s="2"/>
      <c r="B618" s="24"/>
      <c r="C618" s="24"/>
      <c r="D618" s="24"/>
      <c r="E618" s="24"/>
      <c r="F618" s="24"/>
      <c r="G618" s="24"/>
      <c r="H618" s="24"/>
      <c r="I618" s="24"/>
      <c r="J618" s="16"/>
      <c r="K618" s="16"/>
      <c r="L618" s="17"/>
      <c r="M618" s="17"/>
      <c r="N618" s="18"/>
      <c r="O618" s="18"/>
      <c r="P618" s="17"/>
      <c r="Q618" s="17"/>
      <c r="R618" s="18"/>
      <c r="S618" s="18"/>
      <c r="T618" s="18"/>
      <c r="U618" s="18"/>
      <c r="V618" s="18"/>
      <c r="W618" s="18"/>
    </row>
    <row r="619" spans="1:23" ht="27" customHeight="1" hidden="1">
      <c r="A619" s="2"/>
      <c r="B619" s="24"/>
      <c r="C619" s="24"/>
      <c r="D619" s="24"/>
      <c r="E619" s="24"/>
      <c r="F619" s="24"/>
      <c r="G619" s="24"/>
      <c r="H619" s="24"/>
      <c r="I619" s="24"/>
      <c r="J619" s="16"/>
      <c r="K619" s="16"/>
      <c r="L619" s="17"/>
      <c r="M619" s="17"/>
      <c r="N619" s="18"/>
      <c r="O619" s="18"/>
      <c r="P619" s="17"/>
      <c r="Q619" s="17"/>
      <c r="R619" s="18"/>
      <c r="S619" s="18"/>
      <c r="T619" s="18"/>
      <c r="U619" s="18"/>
      <c r="V619" s="18"/>
      <c r="W619" s="18"/>
    </row>
    <row r="620" spans="1:23" ht="25.5" customHeight="1" hidden="1">
      <c r="A620" s="2"/>
      <c r="B620" s="24"/>
      <c r="C620" s="24"/>
      <c r="D620" s="24"/>
      <c r="E620" s="24"/>
      <c r="F620" s="24"/>
      <c r="G620" s="24"/>
      <c r="H620" s="24"/>
      <c r="I620" s="24"/>
      <c r="J620" s="16"/>
      <c r="K620" s="16"/>
      <c r="L620" s="17"/>
      <c r="M620" s="17"/>
      <c r="N620" s="18"/>
      <c r="O620" s="18"/>
      <c r="P620" s="17"/>
      <c r="Q620" s="17"/>
      <c r="R620" s="18"/>
      <c r="S620" s="18"/>
      <c r="T620" s="18"/>
      <c r="U620" s="18"/>
      <c r="V620" s="18"/>
      <c r="W620" s="18"/>
    </row>
    <row r="621" spans="1:23" ht="27.75" customHeight="1" hidden="1">
      <c r="A621" s="2"/>
      <c r="B621" s="24"/>
      <c r="C621" s="24"/>
      <c r="D621" s="24"/>
      <c r="E621" s="24"/>
      <c r="F621" s="24"/>
      <c r="G621" s="24"/>
      <c r="H621" s="24"/>
      <c r="I621" s="24"/>
      <c r="J621" s="16"/>
      <c r="K621" s="16"/>
      <c r="L621" s="17"/>
      <c r="M621" s="17"/>
      <c r="N621" s="18"/>
      <c r="O621" s="18"/>
      <c r="P621" s="17"/>
      <c r="Q621" s="17"/>
      <c r="R621" s="18"/>
      <c r="S621" s="18"/>
      <c r="T621" s="18"/>
      <c r="U621" s="18"/>
      <c r="V621" s="18"/>
      <c r="W621" s="18"/>
    </row>
    <row r="622" spans="1:23" ht="24.75" customHeight="1" hidden="1">
      <c r="A622" s="2"/>
      <c r="B622" s="24"/>
      <c r="C622" s="24"/>
      <c r="D622" s="24"/>
      <c r="E622" s="24"/>
      <c r="F622" s="24"/>
      <c r="G622" s="24"/>
      <c r="H622" s="24"/>
      <c r="I622" s="24"/>
      <c r="J622" s="16"/>
      <c r="K622" s="16"/>
      <c r="L622" s="17"/>
      <c r="M622" s="17"/>
      <c r="N622" s="18"/>
      <c r="O622" s="18"/>
      <c r="P622" s="17"/>
      <c r="Q622" s="17"/>
      <c r="R622" s="18"/>
      <c r="S622" s="18"/>
      <c r="T622" s="18"/>
      <c r="U622" s="18"/>
      <c r="V622" s="18"/>
      <c r="W622" s="18"/>
    </row>
    <row r="623" spans="1:23" ht="26.25" customHeight="1" hidden="1">
      <c r="A623" s="2"/>
      <c r="B623" s="24"/>
      <c r="C623" s="24"/>
      <c r="D623" s="24"/>
      <c r="E623" s="24"/>
      <c r="F623" s="24"/>
      <c r="G623" s="24"/>
      <c r="H623" s="24"/>
      <c r="I623" s="24"/>
      <c r="J623" s="16"/>
      <c r="K623" s="16"/>
      <c r="L623" s="17"/>
      <c r="M623" s="17"/>
      <c r="N623" s="18"/>
      <c r="O623" s="18"/>
      <c r="P623" s="17"/>
      <c r="Q623" s="17"/>
      <c r="R623" s="18"/>
      <c r="S623" s="18"/>
      <c r="T623" s="18"/>
      <c r="U623" s="18"/>
      <c r="V623" s="18"/>
      <c r="W623" s="18"/>
    </row>
    <row r="624" spans="1:23" ht="26.25" customHeight="1" hidden="1">
      <c r="A624" s="2"/>
      <c r="B624" s="24"/>
      <c r="C624" s="24"/>
      <c r="D624" s="24"/>
      <c r="E624" s="24"/>
      <c r="F624" s="24"/>
      <c r="G624" s="24"/>
      <c r="H624" s="24"/>
      <c r="I624" s="24"/>
      <c r="J624" s="16"/>
      <c r="K624" s="16"/>
      <c r="L624" s="17"/>
      <c r="M624" s="17"/>
      <c r="N624" s="18"/>
      <c r="O624" s="18"/>
      <c r="P624" s="17"/>
      <c r="Q624" s="17"/>
      <c r="R624" s="18"/>
      <c r="S624" s="18"/>
      <c r="T624" s="18"/>
      <c r="U624" s="18"/>
      <c r="V624" s="18"/>
      <c r="W624" s="18"/>
    </row>
    <row r="625" spans="1:23" ht="13.5" customHeight="1" hidden="1">
      <c r="A625" s="2"/>
      <c r="B625" s="24"/>
      <c r="C625" s="24"/>
      <c r="D625" s="24"/>
      <c r="E625" s="24"/>
      <c r="F625" s="24"/>
      <c r="G625" s="24"/>
      <c r="H625" s="24"/>
      <c r="I625" s="24"/>
      <c r="J625" s="16"/>
      <c r="K625" s="16"/>
      <c r="L625" s="17"/>
      <c r="M625" s="17"/>
      <c r="N625" s="18"/>
      <c r="O625" s="18"/>
      <c r="P625" s="17"/>
      <c r="Q625" s="17"/>
      <c r="R625" s="18"/>
      <c r="S625" s="18"/>
      <c r="T625" s="18"/>
      <c r="U625" s="18"/>
      <c r="V625" s="18"/>
      <c r="W625" s="18"/>
    </row>
    <row r="626" spans="1:23" ht="12.75" hidden="1">
      <c r="A626" s="2"/>
      <c r="B626" s="24"/>
      <c r="C626" s="24"/>
      <c r="D626" s="24"/>
      <c r="E626" s="24"/>
      <c r="F626" s="24"/>
      <c r="G626" s="24"/>
      <c r="H626" s="24"/>
      <c r="I626" s="24"/>
      <c r="J626" s="16"/>
      <c r="K626" s="16"/>
      <c r="L626" s="17"/>
      <c r="M626" s="17"/>
      <c r="N626" s="18"/>
      <c r="O626" s="18"/>
      <c r="P626" s="17"/>
      <c r="Q626" s="17"/>
      <c r="R626" s="18"/>
      <c r="S626" s="18"/>
      <c r="T626" s="18"/>
      <c r="U626" s="18"/>
      <c r="V626" s="18"/>
      <c r="W626" s="18"/>
    </row>
    <row r="627" spans="1:23" ht="12.75" hidden="1">
      <c r="A627" s="6"/>
      <c r="B627" s="29"/>
      <c r="C627" s="29"/>
      <c r="D627" s="29"/>
      <c r="E627" s="29"/>
      <c r="F627" s="29"/>
      <c r="G627" s="29"/>
      <c r="H627" s="29"/>
      <c r="I627" s="29"/>
      <c r="J627" s="30"/>
      <c r="K627" s="30"/>
      <c r="L627" s="30"/>
      <c r="M627" s="30"/>
      <c r="N627" s="30"/>
      <c r="O627" s="30"/>
      <c r="P627" s="30"/>
      <c r="Q627" s="30"/>
      <c r="R627" s="31"/>
      <c r="S627" s="31"/>
      <c r="T627" s="31"/>
      <c r="U627" s="31"/>
      <c r="V627" s="31"/>
      <c r="W627" s="31"/>
    </row>
    <row r="628" ht="12.75" hidden="1"/>
    <row r="629" spans="1:26" ht="12.75" hidden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2.75" hidden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2.75" hidden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2.75" hidden="1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</row>
    <row r="633" spans="1:26" ht="12.75" hidden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48"/>
      <c r="N633" s="49"/>
      <c r="O633" s="50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66" customHeight="1" hidden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51"/>
      <c r="N634" s="52"/>
      <c r="O634" s="53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hidden="1">
      <c r="A635" s="5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66"/>
      <c r="N635" s="67"/>
      <c r="O635" s="68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2.75" hidden="1">
      <c r="A636" s="2"/>
      <c r="B636" s="24"/>
      <c r="C636" s="24"/>
      <c r="D636" s="24"/>
      <c r="E636" s="24"/>
      <c r="F636" s="24"/>
      <c r="G636" s="24"/>
      <c r="H636" s="24"/>
      <c r="I636" s="33"/>
      <c r="J636" s="33"/>
      <c r="K636" s="17"/>
      <c r="L636" s="17"/>
      <c r="M636" s="45"/>
      <c r="N636" s="46"/>
      <c r="O636" s="47"/>
      <c r="P636" s="18"/>
      <c r="Q636" s="18"/>
      <c r="R636" s="18"/>
      <c r="S636" s="17"/>
      <c r="T636" s="17"/>
      <c r="U636" s="18"/>
      <c r="V636" s="18"/>
      <c r="W636" s="18"/>
      <c r="X636" s="18"/>
      <c r="Y636" s="18"/>
      <c r="Z636" s="18"/>
    </row>
    <row r="637" spans="1:26" ht="12.75" hidden="1">
      <c r="A637" s="2"/>
      <c r="B637" s="24"/>
      <c r="C637" s="24"/>
      <c r="D637" s="24"/>
      <c r="E637" s="24"/>
      <c r="F637" s="24"/>
      <c r="G637" s="24"/>
      <c r="H637" s="24"/>
      <c r="I637" s="33"/>
      <c r="J637" s="33"/>
      <c r="K637" s="17"/>
      <c r="L637" s="17"/>
      <c r="M637" s="45"/>
      <c r="N637" s="46"/>
      <c r="O637" s="47"/>
      <c r="P637" s="18"/>
      <c r="Q637" s="18"/>
      <c r="R637" s="18"/>
      <c r="S637" s="17"/>
      <c r="T637" s="17"/>
      <c r="U637" s="18"/>
      <c r="V637" s="18"/>
      <c r="W637" s="18"/>
      <c r="X637" s="18"/>
      <c r="Y637" s="18"/>
      <c r="Z637" s="18"/>
    </row>
    <row r="638" spans="1:26" ht="12.75" hidden="1">
      <c r="A638" s="2"/>
      <c r="B638" s="24"/>
      <c r="C638" s="24"/>
      <c r="D638" s="24"/>
      <c r="E638" s="24"/>
      <c r="F638" s="24"/>
      <c r="G638" s="24"/>
      <c r="H638" s="24"/>
      <c r="I638" s="33"/>
      <c r="J638" s="33"/>
      <c r="K638" s="17"/>
      <c r="L638" s="17"/>
      <c r="M638" s="45"/>
      <c r="N638" s="46"/>
      <c r="O638" s="47"/>
      <c r="P638" s="18"/>
      <c r="Q638" s="18"/>
      <c r="R638" s="18"/>
      <c r="S638" s="17"/>
      <c r="T638" s="17"/>
      <c r="U638" s="18"/>
      <c r="V638" s="18"/>
      <c r="W638" s="18"/>
      <c r="X638" s="18"/>
      <c r="Y638" s="18"/>
      <c r="Z638" s="18"/>
    </row>
    <row r="639" spans="1:26" ht="12.75" hidden="1">
      <c r="A639" s="2"/>
      <c r="B639" s="24"/>
      <c r="C639" s="24"/>
      <c r="D639" s="24"/>
      <c r="E639" s="24"/>
      <c r="F639" s="24"/>
      <c r="G639" s="24"/>
      <c r="H639" s="24"/>
      <c r="I639" s="33"/>
      <c r="J639" s="33"/>
      <c r="K639" s="17"/>
      <c r="L639" s="17"/>
      <c r="M639" s="45"/>
      <c r="N639" s="46"/>
      <c r="O639" s="47"/>
      <c r="P639" s="18"/>
      <c r="Q639" s="18"/>
      <c r="R639" s="18"/>
      <c r="S639" s="17"/>
      <c r="T639" s="17"/>
      <c r="U639" s="18"/>
      <c r="V639" s="18"/>
      <c r="W639" s="18"/>
      <c r="X639" s="18"/>
      <c r="Y639" s="18"/>
      <c r="Z639" s="18"/>
    </row>
    <row r="640" spans="1:26" ht="12.75" hidden="1">
      <c r="A640" s="2"/>
      <c r="B640" s="24"/>
      <c r="C640" s="24"/>
      <c r="D640" s="24"/>
      <c r="E640" s="24"/>
      <c r="F640" s="24"/>
      <c r="G640" s="24"/>
      <c r="H640" s="24"/>
      <c r="I640" s="33"/>
      <c r="J640" s="33"/>
      <c r="K640" s="17"/>
      <c r="L640" s="17"/>
      <c r="M640" s="45"/>
      <c r="N640" s="46"/>
      <c r="O640" s="47"/>
      <c r="P640" s="18"/>
      <c r="Q640" s="18"/>
      <c r="R640" s="18"/>
      <c r="S640" s="17"/>
      <c r="T640" s="17"/>
      <c r="U640" s="18"/>
      <c r="V640" s="18"/>
      <c r="W640" s="18"/>
      <c r="X640" s="18"/>
      <c r="Y640" s="18"/>
      <c r="Z640" s="18"/>
    </row>
    <row r="641" spans="1:26" ht="12.75" hidden="1">
      <c r="A641" s="2"/>
      <c r="B641" s="24"/>
      <c r="C641" s="24"/>
      <c r="D641" s="24"/>
      <c r="E641" s="24"/>
      <c r="F641" s="24"/>
      <c r="G641" s="24"/>
      <c r="H641" s="24"/>
      <c r="I641" s="33"/>
      <c r="J641" s="33"/>
      <c r="K641" s="17"/>
      <c r="L641" s="17"/>
      <c r="M641" s="45"/>
      <c r="N641" s="46"/>
      <c r="O641" s="47"/>
      <c r="P641" s="18"/>
      <c r="Q641" s="18"/>
      <c r="R641" s="18"/>
      <c r="S641" s="17"/>
      <c r="T641" s="17"/>
      <c r="U641" s="18"/>
      <c r="V641" s="18"/>
      <c r="W641" s="18"/>
      <c r="X641" s="18"/>
      <c r="Y641" s="18"/>
      <c r="Z641" s="18"/>
    </row>
    <row r="642" spans="1:26" ht="12.75" hidden="1">
      <c r="A642" s="2"/>
      <c r="B642" s="24"/>
      <c r="C642" s="24"/>
      <c r="D642" s="24"/>
      <c r="E642" s="24"/>
      <c r="F642" s="24"/>
      <c r="G642" s="24"/>
      <c r="H642" s="24"/>
      <c r="I642" s="33"/>
      <c r="J642" s="33"/>
      <c r="K642" s="17"/>
      <c r="L642" s="17"/>
      <c r="M642" s="45"/>
      <c r="N642" s="46"/>
      <c r="O642" s="47"/>
      <c r="P642" s="18"/>
      <c r="Q642" s="18"/>
      <c r="R642" s="18"/>
      <c r="S642" s="17"/>
      <c r="T642" s="17"/>
      <c r="U642" s="18"/>
      <c r="V642" s="18"/>
      <c r="W642" s="18"/>
      <c r="X642" s="18"/>
      <c r="Y642" s="18"/>
      <c r="Z642" s="18"/>
    </row>
    <row r="643" spans="1:26" ht="12.75" hidden="1">
      <c r="A643" s="2"/>
      <c r="B643" s="24"/>
      <c r="C643" s="24"/>
      <c r="D643" s="24"/>
      <c r="E643" s="24"/>
      <c r="F643" s="24"/>
      <c r="G643" s="24"/>
      <c r="H643" s="24"/>
      <c r="I643" s="33"/>
      <c r="J643" s="33"/>
      <c r="K643" s="17"/>
      <c r="L643" s="17"/>
      <c r="M643" s="45"/>
      <c r="N643" s="46"/>
      <c r="O643" s="47"/>
      <c r="P643" s="18"/>
      <c r="Q643" s="18"/>
      <c r="R643" s="18"/>
      <c r="S643" s="17"/>
      <c r="T643" s="17"/>
      <c r="U643" s="18"/>
      <c r="V643" s="18"/>
      <c r="W643" s="18"/>
      <c r="X643" s="18"/>
      <c r="Y643" s="18"/>
      <c r="Z643" s="18"/>
    </row>
    <row r="644" spans="1:26" ht="12.75" hidden="1">
      <c r="A644" s="2"/>
      <c r="B644" s="24"/>
      <c r="C644" s="24"/>
      <c r="D644" s="24"/>
      <c r="E644" s="24"/>
      <c r="F644" s="24"/>
      <c r="G644" s="24"/>
      <c r="H644" s="24"/>
      <c r="I644" s="33"/>
      <c r="J644" s="33"/>
      <c r="K644" s="17"/>
      <c r="L644" s="17"/>
      <c r="M644" s="45"/>
      <c r="N644" s="46"/>
      <c r="O644" s="47"/>
      <c r="P644" s="18"/>
      <c r="Q644" s="18"/>
      <c r="R644" s="18"/>
      <c r="S644" s="17"/>
      <c r="T644" s="17"/>
      <c r="U644" s="18"/>
      <c r="V644" s="18"/>
      <c r="W644" s="18"/>
      <c r="X644" s="18"/>
      <c r="Y644" s="18"/>
      <c r="Z644" s="18"/>
    </row>
    <row r="645" spans="1:26" ht="12.75" hidden="1">
      <c r="A645" s="2"/>
      <c r="B645" s="24"/>
      <c r="C645" s="24"/>
      <c r="D645" s="24"/>
      <c r="E645" s="24"/>
      <c r="F645" s="24"/>
      <c r="G645" s="24"/>
      <c r="H645" s="24"/>
      <c r="I645" s="33"/>
      <c r="J645" s="33"/>
      <c r="K645" s="17"/>
      <c r="L645" s="17"/>
      <c r="M645" s="45"/>
      <c r="N645" s="46"/>
      <c r="O645" s="47"/>
      <c r="P645" s="18"/>
      <c r="Q645" s="18"/>
      <c r="R645" s="18"/>
      <c r="S645" s="17"/>
      <c r="T645" s="17"/>
      <c r="U645" s="18"/>
      <c r="V645" s="18"/>
      <c r="W645" s="18"/>
      <c r="X645" s="18"/>
      <c r="Y645" s="18"/>
      <c r="Z645" s="18"/>
    </row>
    <row r="646" spans="1:26" ht="12.75" hidden="1">
      <c r="A646" s="2"/>
      <c r="B646" s="24"/>
      <c r="C646" s="24"/>
      <c r="D646" s="24"/>
      <c r="E646" s="24"/>
      <c r="F646" s="24"/>
      <c r="G646" s="24"/>
      <c r="H646" s="24"/>
      <c r="I646" s="33"/>
      <c r="J646" s="33"/>
      <c r="K646" s="17"/>
      <c r="L646" s="17"/>
      <c r="M646" s="45"/>
      <c r="N646" s="46"/>
      <c r="O646" s="47"/>
      <c r="P646" s="18"/>
      <c r="Q646" s="18"/>
      <c r="R646" s="18"/>
      <c r="S646" s="17"/>
      <c r="T646" s="17"/>
      <c r="U646" s="18"/>
      <c r="V646" s="18"/>
      <c r="W646" s="18"/>
      <c r="X646" s="18"/>
      <c r="Y646" s="18"/>
      <c r="Z646" s="18"/>
    </row>
    <row r="647" spans="1:26" ht="12.75" hidden="1">
      <c r="A647" s="2"/>
      <c r="B647" s="24"/>
      <c r="C647" s="24"/>
      <c r="D647" s="24"/>
      <c r="E647" s="24"/>
      <c r="F647" s="24"/>
      <c r="G647" s="24"/>
      <c r="H647" s="24"/>
      <c r="I647" s="33"/>
      <c r="J647" s="33"/>
      <c r="K647" s="17"/>
      <c r="L647" s="17"/>
      <c r="M647" s="45"/>
      <c r="N647" s="46"/>
      <c r="O647" s="47"/>
      <c r="P647" s="18"/>
      <c r="Q647" s="18"/>
      <c r="R647" s="18"/>
      <c r="S647" s="17"/>
      <c r="T647" s="17"/>
      <c r="U647" s="18"/>
      <c r="V647" s="18"/>
      <c r="W647" s="18"/>
      <c r="X647" s="18"/>
      <c r="Y647" s="18"/>
      <c r="Z647" s="18"/>
    </row>
    <row r="648" spans="1:26" ht="12.75" hidden="1">
      <c r="A648" s="2"/>
      <c r="B648" s="24"/>
      <c r="C648" s="24"/>
      <c r="D648" s="24"/>
      <c r="E648" s="24"/>
      <c r="F648" s="24"/>
      <c r="G648" s="24"/>
      <c r="H648" s="24"/>
      <c r="I648" s="33"/>
      <c r="J648" s="33"/>
      <c r="K648" s="17"/>
      <c r="L648" s="17"/>
      <c r="M648" s="45"/>
      <c r="N648" s="46"/>
      <c r="O648" s="47"/>
      <c r="P648" s="18"/>
      <c r="Q648" s="18"/>
      <c r="R648" s="18"/>
      <c r="S648" s="17"/>
      <c r="T648" s="17"/>
      <c r="U648" s="18"/>
      <c r="V648" s="18"/>
      <c r="W648" s="18"/>
      <c r="X648" s="18"/>
      <c r="Y648" s="18"/>
      <c r="Z648" s="18"/>
    </row>
    <row r="649" spans="1:26" ht="12.75" hidden="1">
      <c r="A649" s="2"/>
      <c r="B649" s="24"/>
      <c r="C649" s="24"/>
      <c r="D649" s="24"/>
      <c r="E649" s="24"/>
      <c r="F649" s="24"/>
      <c r="G649" s="24"/>
      <c r="H649" s="24"/>
      <c r="I649" s="33"/>
      <c r="J649" s="33"/>
      <c r="K649" s="17"/>
      <c r="L649" s="17"/>
      <c r="M649" s="45"/>
      <c r="N649" s="46"/>
      <c r="O649" s="47"/>
      <c r="P649" s="18"/>
      <c r="Q649" s="18"/>
      <c r="R649" s="18"/>
      <c r="S649" s="17"/>
      <c r="T649" s="17"/>
      <c r="U649" s="18"/>
      <c r="V649" s="18"/>
      <c r="W649" s="18"/>
      <c r="X649" s="18"/>
      <c r="Y649" s="18"/>
      <c r="Z649" s="18"/>
    </row>
    <row r="650" spans="1:26" ht="12.75" hidden="1">
      <c r="A650" s="6"/>
      <c r="B650" s="29"/>
      <c r="C650" s="29"/>
      <c r="D650" s="29"/>
      <c r="E650" s="29"/>
      <c r="F650" s="29"/>
      <c r="G650" s="29"/>
      <c r="H650" s="29"/>
      <c r="I650" s="30"/>
      <c r="J650" s="30"/>
      <c r="K650" s="30"/>
      <c r="L650" s="30"/>
      <c r="M650" s="69"/>
      <c r="N650" s="70"/>
      <c r="O650" s="71"/>
      <c r="P650" s="31"/>
      <c r="Q650" s="30"/>
      <c r="R650" s="30"/>
      <c r="S650" s="30"/>
      <c r="T650" s="30"/>
      <c r="U650" s="31"/>
      <c r="V650" s="31"/>
      <c r="W650" s="31"/>
      <c r="X650" s="31"/>
      <c r="Y650" s="31"/>
      <c r="Z650" s="31"/>
    </row>
    <row r="651" ht="12.75" hidden="1"/>
    <row r="652" spans="10:14" ht="12.75" hidden="1">
      <c r="J652" s="9"/>
      <c r="K652" s="9"/>
      <c r="L652" s="9"/>
      <c r="M652" s="9"/>
      <c r="N652" s="9"/>
    </row>
    <row r="653" spans="1:36" ht="12.75" hidden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</row>
    <row r="654" spans="1:36" ht="12.75" hidden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</row>
    <row r="655" spans="1:36" ht="12.75" hidden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</row>
    <row r="656" spans="1:36" ht="12.75" hidden="1">
      <c r="A656" s="72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3"/>
      <c r="R656" s="73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</row>
    <row r="657" spans="1:36" ht="12.75" hidden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12.75" hidden="1">
      <c r="A658" s="55"/>
      <c r="B658" s="48"/>
      <c r="C658" s="49"/>
      <c r="D658" s="49"/>
      <c r="E658" s="49"/>
      <c r="F658" s="50"/>
      <c r="G658" s="45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7"/>
      <c r="AH658" s="48"/>
      <c r="AI658" s="49"/>
      <c r="AJ658" s="50"/>
    </row>
    <row r="659" spans="1:36" ht="12.75" hidden="1">
      <c r="A659" s="56"/>
      <c r="B659" s="58"/>
      <c r="C659" s="59"/>
      <c r="D659" s="59"/>
      <c r="E659" s="59"/>
      <c r="F659" s="60"/>
      <c r="G659" s="48"/>
      <c r="H659" s="49"/>
      <c r="I659" s="50"/>
      <c r="J659" s="48"/>
      <c r="K659" s="49"/>
      <c r="L659" s="49"/>
      <c r="M659" s="50"/>
      <c r="N659" s="48"/>
      <c r="O659" s="50"/>
      <c r="P659" s="75"/>
      <c r="Q659" s="76"/>
      <c r="R659" s="77"/>
      <c r="S659" s="48"/>
      <c r="T659" s="49"/>
      <c r="U659" s="50"/>
      <c r="V659" s="48"/>
      <c r="W659" s="49"/>
      <c r="X659" s="50"/>
      <c r="Y659" s="48"/>
      <c r="Z659" s="49"/>
      <c r="AA659" s="50"/>
      <c r="AB659" s="48"/>
      <c r="AC659" s="49"/>
      <c r="AD659" s="50"/>
      <c r="AE659" s="48"/>
      <c r="AF659" s="49"/>
      <c r="AG659" s="50"/>
      <c r="AH659" s="58"/>
      <c r="AI659" s="59"/>
      <c r="AJ659" s="60"/>
    </row>
    <row r="660" spans="1:36" ht="45.75" customHeight="1" hidden="1">
      <c r="A660" s="57"/>
      <c r="B660" s="51"/>
      <c r="C660" s="52"/>
      <c r="D660" s="52"/>
      <c r="E660" s="52"/>
      <c r="F660" s="53"/>
      <c r="G660" s="51"/>
      <c r="H660" s="52"/>
      <c r="I660" s="53"/>
      <c r="J660" s="51"/>
      <c r="K660" s="52"/>
      <c r="L660" s="52"/>
      <c r="M660" s="53"/>
      <c r="N660" s="51"/>
      <c r="O660" s="53"/>
      <c r="P660" s="78"/>
      <c r="Q660" s="79"/>
      <c r="R660" s="80"/>
      <c r="S660" s="51"/>
      <c r="T660" s="52"/>
      <c r="U660" s="53"/>
      <c r="V660" s="51"/>
      <c r="W660" s="52"/>
      <c r="X660" s="53"/>
      <c r="Y660" s="51"/>
      <c r="Z660" s="52"/>
      <c r="AA660" s="53"/>
      <c r="AB660" s="51"/>
      <c r="AC660" s="52"/>
      <c r="AD660" s="53"/>
      <c r="AE660" s="51"/>
      <c r="AF660" s="52"/>
      <c r="AG660" s="53"/>
      <c r="AH660" s="51"/>
      <c r="AI660" s="52"/>
      <c r="AJ660" s="53"/>
    </row>
    <row r="661" spans="1:36" ht="12.75" hidden="1">
      <c r="A661" s="4"/>
      <c r="B661" s="54"/>
      <c r="C661" s="54"/>
      <c r="D661" s="54"/>
      <c r="E661" s="54"/>
      <c r="F661" s="54"/>
      <c r="G661" s="54"/>
      <c r="H661" s="54"/>
      <c r="I661" s="54"/>
      <c r="J661" s="81"/>
      <c r="K661" s="82"/>
      <c r="L661" s="82"/>
      <c r="M661" s="83"/>
      <c r="N661" s="54"/>
      <c r="O661" s="54"/>
      <c r="P661" s="54"/>
      <c r="Q661" s="54"/>
      <c r="R661" s="54"/>
      <c r="S661" s="54"/>
      <c r="T661" s="54"/>
      <c r="U661" s="54"/>
      <c r="V661" s="81"/>
      <c r="W661" s="82"/>
      <c r="X661" s="83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</row>
    <row r="662" spans="1:36" ht="71.25" customHeight="1" hidden="1">
      <c r="A662" s="2"/>
      <c r="B662" s="62"/>
      <c r="C662" s="43"/>
      <c r="D662" s="43"/>
      <c r="E662" s="43"/>
      <c r="F662" s="44"/>
      <c r="G662" s="18"/>
      <c r="H662" s="17"/>
      <c r="I662" s="17"/>
      <c r="J662" s="84"/>
      <c r="K662" s="85"/>
      <c r="L662" s="85"/>
      <c r="M662" s="86"/>
      <c r="N662" s="87"/>
      <c r="O662" s="87"/>
      <c r="P662" s="18"/>
      <c r="Q662" s="18"/>
      <c r="R662" s="18"/>
      <c r="S662" s="88"/>
      <c r="T662" s="89"/>
      <c r="U662" s="89"/>
      <c r="V662" s="90"/>
      <c r="W662" s="91"/>
      <c r="X662" s="92"/>
      <c r="Y662" s="18"/>
      <c r="Z662" s="17"/>
      <c r="AA662" s="17"/>
      <c r="AB662" s="18"/>
      <c r="AC662" s="18"/>
      <c r="AD662" s="18"/>
      <c r="AE662" s="18"/>
      <c r="AF662" s="18"/>
      <c r="AG662" s="18"/>
      <c r="AH662" s="18"/>
      <c r="AI662" s="17"/>
      <c r="AJ662" s="17"/>
    </row>
    <row r="663" spans="11:15" ht="12.75" hidden="1">
      <c r="K663" s="20"/>
      <c r="L663" s="21"/>
      <c r="M663" s="21"/>
      <c r="N663" s="21"/>
      <c r="O663" s="21"/>
    </row>
    <row r="664" spans="6:10" ht="12.75" hidden="1">
      <c r="F664" s="9"/>
      <c r="G664" s="9"/>
      <c r="H664" s="9"/>
      <c r="I664" s="9"/>
      <c r="J664" s="9"/>
    </row>
    <row r="665" spans="1:23" ht="12.75" hidden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</row>
    <row r="666" spans="1:23" ht="12.75" hidden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</row>
    <row r="667" spans="1:23" ht="12.75" hidden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</row>
    <row r="668" spans="1:23" ht="12.75" hidden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</row>
    <row r="669" spans="1:23" ht="12.75" hidden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2.75" hidden="1">
      <c r="A670" s="55"/>
      <c r="B670" s="48"/>
      <c r="C670" s="49"/>
      <c r="D670" s="49"/>
      <c r="E670" s="49"/>
      <c r="F670" s="49"/>
      <c r="G670" s="49"/>
      <c r="H670" s="49"/>
      <c r="I670" s="49"/>
      <c r="J670" s="50"/>
      <c r="K670" s="48"/>
      <c r="L670" s="49"/>
      <c r="M670" s="49"/>
      <c r="N670" s="50"/>
      <c r="O670" s="48"/>
      <c r="P670" s="49"/>
      <c r="Q670" s="50"/>
      <c r="R670" s="45"/>
      <c r="S670" s="46"/>
      <c r="T670" s="46"/>
      <c r="U670" s="46"/>
      <c r="V670" s="46"/>
      <c r="W670" s="47"/>
    </row>
    <row r="671" spans="1:23" ht="12.75" hidden="1">
      <c r="A671" s="56"/>
      <c r="B671" s="58"/>
      <c r="C671" s="59"/>
      <c r="D671" s="59"/>
      <c r="E671" s="59"/>
      <c r="F671" s="59"/>
      <c r="G671" s="59"/>
      <c r="H671" s="59"/>
      <c r="I671" s="59"/>
      <c r="J671" s="60"/>
      <c r="K671" s="58"/>
      <c r="L671" s="59"/>
      <c r="M671" s="59"/>
      <c r="N671" s="60"/>
      <c r="O671" s="58"/>
      <c r="P671" s="59"/>
      <c r="Q671" s="60"/>
      <c r="R671" s="48"/>
      <c r="S671" s="49"/>
      <c r="T671" s="50"/>
      <c r="U671" s="48"/>
      <c r="V671" s="49"/>
      <c r="W671" s="50"/>
    </row>
    <row r="672" spans="1:23" ht="12.75" hidden="1">
      <c r="A672" s="57"/>
      <c r="B672" s="51"/>
      <c r="C672" s="52"/>
      <c r="D672" s="52"/>
      <c r="E672" s="52"/>
      <c r="F672" s="52"/>
      <c r="G672" s="52"/>
      <c r="H672" s="52"/>
      <c r="I672" s="52"/>
      <c r="J672" s="53"/>
      <c r="K672" s="51"/>
      <c r="L672" s="52"/>
      <c r="M672" s="52"/>
      <c r="N672" s="53"/>
      <c r="O672" s="51"/>
      <c r="P672" s="52"/>
      <c r="Q672" s="53"/>
      <c r="R672" s="51"/>
      <c r="S672" s="52"/>
      <c r="T672" s="53"/>
      <c r="U672" s="51"/>
      <c r="V672" s="52"/>
      <c r="W672" s="53"/>
    </row>
    <row r="673" spans="1:23" ht="12.75" hidden="1">
      <c r="A673" s="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</row>
    <row r="674" spans="1:23" ht="26.25" customHeight="1" hidden="1">
      <c r="A674" s="39"/>
      <c r="B674" s="42"/>
      <c r="C674" s="43"/>
      <c r="D674" s="43"/>
      <c r="E674" s="43"/>
      <c r="F674" s="43"/>
      <c r="G674" s="43"/>
      <c r="H674" s="43"/>
      <c r="I674" s="43"/>
      <c r="J674" s="44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</row>
    <row r="675" spans="1:23" ht="12.75" hidden="1">
      <c r="A675" s="40"/>
      <c r="B675" s="24"/>
      <c r="C675" s="24"/>
      <c r="D675" s="24"/>
      <c r="E675" s="24"/>
      <c r="F675" s="24"/>
      <c r="G675" s="24"/>
      <c r="H675" s="24"/>
      <c r="I675" s="24"/>
      <c r="J675" s="24"/>
      <c r="K675" s="18"/>
      <c r="L675" s="18"/>
      <c r="M675" s="18"/>
      <c r="N675" s="18"/>
      <c r="O675" s="18"/>
      <c r="P675" s="18"/>
      <c r="Q675" s="18"/>
      <c r="R675" s="35"/>
      <c r="S675" s="35"/>
      <c r="T675" s="35"/>
      <c r="U675" s="35"/>
      <c r="V675" s="35"/>
      <c r="W675" s="35"/>
    </row>
    <row r="676" spans="1:23" ht="12.75" hidden="1">
      <c r="A676" s="40"/>
      <c r="B676" s="24"/>
      <c r="C676" s="24"/>
      <c r="D676" s="24"/>
      <c r="E676" s="24"/>
      <c r="F676" s="24"/>
      <c r="G676" s="24"/>
      <c r="H676" s="24"/>
      <c r="I676" s="24"/>
      <c r="J676" s="24"/>
      <c r="K676" s="18"/>
      <c r="L676" s="18"/>
      <c r="M676" s="18"/>
      <c r="N676" s="18"/>
      <c r="O676" s="18"/>
      <c r="P676" s="18"/>
      <c r="Q676" s="18"/>
      <c r="R676" s="35"/>
      <c r="S676" s="35"/>
      <c r="T676" s="35"/>
      <c r="U676" s="35"/>
      <c r="V676" s="35"/>
      <c r="W676" s="35"/>
    </row>
    <row r="677" spans="1:23" ht="12.75" hidden="1">
      <c r="A677" s="40"/>
      <c r="B677" s="24"/>
      <c r="C677" s="24"/>
      <c r="D677" s="24"/>
      <c r="E677" s="24"/>
      <c r="F677" s="24"/>
      <c r="G677" s="24"/>
      <c r="H677" s="24"/>
      <c r="I677" s="24"/>
      <c r="J677" s="24"/>
      <c r="K677" s="18"/>
      <c r="L677" s="18"/>
      <c r="M677" s="18"/>
      <c r="N677" s="18"/>
      <c r="O677" s="18"/>
      <c r="P677" s="18"/>
      <c r="Q677" s="18"/>
      <c r="R677" s="35"/>
      <c r="S677" s="35"/>
      <c r="T677" s="35"/>
      <c r="U677" s="35"/>
      <c r="V677" s="35"/>
      <c r="W677" s="35"/>
    </row>
    <row r="678" spans="1:23" ht="12.75" hidden="1">
      <c r="A678" s="40"/>
      <c r="B678" s="37"/>
      <c r="C678" s="37"/>
      <c r="D678" s="37"/>
      <c r="E678" s="37"/>
      <c r="F678" s="37"/>
      <c r="G678" s="37"/>
      <c r="H678" s="37"/>
      <c r="I678" s="37"/>
      <c r="J678" s="37"/>
      <c r="K678" s="38"/>
      <c r="L678" s="38"/>
      <c r="M678" s="38"/>
      <c r="N678" s="38"/>
      <c r="O678" s="38"/>
      <c r="P678" s="38"/>
      <c r="Q678" s="38"/>
      <c r="R678" s="36"/>
      <c r="S678" s="36"/>
      <c r="T678" s="36"/>
      <c r="U678" s="36"/>
      <c r="V678" s="36"/>
      <c r="W678" s="36"/>
    </row>
    <row r="679" spans="1:23" ht="12.75" hidden="1">
      <c r="A679" s="40"/>
      <c r="B679" s="24"/>
      <c r="C679" s="24"/>
      <c r="D679" s="24"/>
      <c r="E679" s="24"/>
      <c r="F679" s="24"/>
      <c r="G679" s="24"/>
      <c r="H679" s="24"/>
      <c r="I679" s="24"/>
      <c r="J679" s="24"/>
      <c r="K679" s="18"/>
      <c r="L679" s="18"/>
      <c r="M679" s="18"/>
      <c r="N679" s="18"/>
      <c r="O679" s="18"/>
      <c r="P679" s="18"/>
      <c r="Q679" s="18"/>
      <c r="R679" s="35"/>
      <c r="S679" s="35"/>
      <c r="T679" s="35"/>
      <c r="U679" s="35"/>
      <c r="V679" s="35"/>
      <c r="W679" s="35"/>
    </row>
    <row r="680" spans="1:23" ht="25.5" customHeight="1" hidden="1">
      <c r="A680" s="40"/>
      <c r="B680" s="24"/>
      <c r="C680" s="24"/>
      <c r="D680" s="24"/>
      <c r="E680" s="24"/>
      <c r="F680" s="24"/>
      <c r="G680" s="24"/>
      <c r="H680" s="24"/>
      <c r="I680" s="24"/>
      <c r="J680" s="24"/>
      <c r="K680" s="18"/>
      <c r="L680" s="18"/>
      <c r="M680" s="18"/>
      <c r="N680" s="18"/>
      <c r="O680" s="18"/>
      <c r="P680" s="18"/>
      <c r="Q680" s="18"/>
      <c r="R680" s="35"/>
      <c r="S680" s="35"/>
      <c r="T680" s="35"/>
      <c r="U680" s="35"/>
      <c r="V680" s="35"/>
      <c r="W680" s="35"/>
    </row>
    <row r="681" spans="1:23" ht="27" customHeight="1" hidden="1">
      <c r="A681" s="40"/>
      <c r="B681" s="24"/>
      <c r="C681" s="24"/>
      <c r="D681" s="24"/>
      <c r="E681" s="24"/>
      <c r="F681" s="24"/>
      <c r="G681" s="24"/>
      <c r="H681" s="24"/>
      <c r="I681" s="24"/>
      <c r="J681" s="24"/>
      <c r="K681" s="18"/>
      <c r="L681" s="18"/>
      <c r="M681" s="18"/>
      <c r="N681" s="18"/>
      <c r="O681" s="18"/>
      <c r="P681" s="18"/>
      <c r="Q681" s="18"/>
      <c r="R681" s="35"/>
      <c r="S681" s="35"/>
      <c r="T681" s="35"/>
      <c r="U681" s="35"/>
      <c r="V681" s="35"/>
      <c r="W681" s="35"/>
    </row>
    <row r="682" spans="1:23" ht="12.75" hidden="1">
      <c r="A682" s="40"/>
      <c r="B682" s="24"/>
      <c r="C682" s="24"/>
      <c r="D682" s="24"/>
      <c r="E682" s="24"/>
      <c r="F682" s="24"/>
      <c r="G682" s="24"/>
      <c r="H682" s="24"/>
      <c r="I682" s="24"/>
      <c r="J682" s="24"/>
      <c r="K682" s="18"/>
      <c r="L682" s="18"/>
      <c r="M682" s="18"/>
      <c r="N682" s="18"/>
      <c r="O682" s="18"/>
      <c r="P682" s="18"/>
      <c r="Q682" s="18"/>
      <c r="R682" s="35"/>
      <c r="S682" s="35"/>
      <c r="T682" s="35"/>
      <c r="U682" s="35"/>
      <c r="V682" s="35"/>
      <c r="W682" s="35"/>
    </row>
    <row r="683" spans="1:23" ht="12.75" hidden="1">
      <c r="A683" s="41"/>
      <c r="B683" s="37"/>
      <c r="C683" s="37"/>
      <c r="D683" s="37"/>
      <c r="E683" s="37"/>
      <c r="F683" s="37"/>
      <c r="G683" s="37"/>
      <c r="H683" s="37"/>
      <c r="I683" s="37"/>
      <c r="J683" s="37"/>
      <c r="K683" s="38"/>
      <c r="L683" s="38"/>
      <c r="M683" s="38"/>
      <c r="N683" s="38"/>
      <c r="O683" s="38"/>
      <c r="P683" s="38"/>
      <c r="Q683" s="38"/>
      <c r="R683" s="36"/>
      <c r="S683" s="36"/>
      <c r="T683" s="36"/>
      <c r="U683" s="36"/>
      <c r="V683" s="36"/>
      <c r="W683" s="36"/>
    </row>
    <row r="684" spans="1:23" ht="12.75" hidden="1">
      <c r="A684" s="3"/>
      <c r="B684" s="25"/>
      <c r="C684" s="25"/>
      <c r="D684" s="25"/>
      <c r="E684" s="25"/>
      <c r="F684" s="25"/>
      <c r="G684" s="25"/>
      <c r="H684" s="25"/>
      <c r="I684" s="25"/>
      <c r="J684" s="25"/>
      <c r="K684" s="28"/>
      <c r="L684" s="27"/>
      <c r="M684" s="27"/>
      <c r="N684" s="27"/>
      <c r="O684" s="27"/>
      <c r="P684" s="27"/>
      <c r="Q684" s="27"/>
      <c r="R684" s="28"/>
      <c r="S684" s="27"/>
      <c r="T684" s="27"/>
      <c r="U684" s="28"/>
      <c r="V684" s="27"/>
      <c r="W684" s="27"/>
    </row>
    <row r="685" spans="1:23" ht="12.75" hidden="1">
      <c r="A685" s="2"/>
      <c r="B685" s="24"/>
      <c r="C685" s="24"/>
      <c r="D685" s="24"/>
      <c r="E685" s="24"/>
      <c r="F685" s="24"/>
      <c r="G685" s="24"/>
      <c r="H685" s="24"/>
      <c r="I685" s="24"/>
      <c r="J685" s="24"/>
      <c r="K685" s="17"/>
      <c r="L685" s="17"/>
      <c r="M685" s="17"/>
      <c r="N685" s="17"/>
      <c r="O685" s="17"/>
      <c r="P685" s="17"/>
      <c r="Q685" s="17"/>
      <c r="R685" s="18"/>
      <c r="S685" s="18"/>
      <c r="T685" s="18"/>
      <c r="U685" s="18"/>
      <c r="V685" s="18"/>
      <c r="W685" s="18"/>
    </row>
    <row r="686" spans="1:23" ht="12.75" hidden="1">
      <c r="A686" s="3"/>
      <c r="B686" s="25"/>
      <c r="C686" s="25"/>
      <c r="D686" s="25"/>
      <c r="E686" s="25"/>
      <c r="F686" s="25"/>
      <c r="G686" s="25"/>
      <c r="H686" s="25"/>
      <c r="I686" s="25"/>
      <c r="J686" s="25"/>
      <c r="K686" s="27"/>
      <c r="L686" s="27"/>
      <c r="M686" s="27"/>
      <c r="N686" s="27"/>
      <c r="O686" s="27"/>
      <c r="P686" s="27"/>
      <c r="Q686" s="27"/>
      <c r="R686" s="28"/>
      <c r="S686" s="27"/>
      <c r="T686" s="27"/>
      <c r="U686" s="28"/>
      <c r="V686" s="27"/>
      <c r="W686" s="27"/>
    </row>
    <row r="687" spans="1:23" ht="29.25" customHeight="1" hidden="1">
      <c r="A687" s="2"/>
      <c r="B687" s="24"/>
      <c r="C687" s="24"/>
      <c r="D687" s="24"/>
      <c r="E687" s="24"/>
      <c r="F687" s="24"/>
      <c r="G687" s="24"/>
      <c r="H687" s="24"/>
      <c r="I687" s="24"/>
      <c r="J687" s="24"/>
      <c r="K687" s="17"/>
      <c r="L687" s="17"/>
      <c r="M687" s="17"/>
      <c r="N687" s="17"/>
      <c r="O687" s="17"/>
      <c r="P687" s="17"/>
      <c r="Q687" s="17"/>
      <c r="R687" s="18"/>
      <c r="S687" s="18"/>
      <c r="T687" s="18"/>
      <c r="U687" s="18"/>
      <c r="V687" s="18"/>
      <c r="W687" s="18"/>
    </row>
    <row r="688" spans="1:23" ht="12.75" hidden="1">
      <c r="A688" s="2"/>
      <c r="B688" s="24"/>
      <c r="C688" s="24"/>
      <c r="D688" s="24"/>
      <c r="E688" s="24"/>
      <c r="F688" s="24"/>
      <c r="G688" s="24"/>
      <c r="H688" s="24"/>
      <c r="I688" s="24"/>
      <c r="J688" s="24"/>
      <c r="K688" s="17"/>
      <c r="L688" s="17"/>
      <c r="M688" s="17"/>
      <c r="N688" s="17"/>
      <c r="O688" s="17"/>
      <c r="P688" s="17"/>
      <c r="Q688" s="17"/>
      <c r="R688" s="18"/>
      <c r="S688" s="18"/>
      <c r="T688" s="18"/>
      <c r="U688" s="18"/>
      <c r="V688" s="18"/>
      <c r="W688" s="18"/>
    </row>
    <row r="689" spans="1:23" ht="12.75" hidden="1">
      <c r="A689" s="3"/>
      <c r="B689" s="25"/>
      <c r="C689" s="25"/>
      <c r="D689" s="25"/>
      <c r="E689" s="25"/>
      <c r="F689" s="25"/>
      <c r="G689" s="25"/>
      <c r="H689" s="25"/>
      <c r="I689" s="25"/>
      <c r="J689" s="25"/>
      <c r="K689" s="27"/>
      <c r="L689" s="27"/>
      <c r="M689" s="27"/>
      <c r="N689" s="27"/>
      <c r="O689" s="27"/>
      <c r="P689" s="27"/>
      <c r="Q689" s="27"/>
      <c r="R689" s="28"/>
      <c r="S689" s="27"/>
      <c r="T689" s="27"/>
      <c r="U689" s="28"/>
      <c r="V689" s="27"/>
      <c r="W689" s="27"/>
    </row>
    <row r="690" ht="12.75" hidden="1"/>
    <row r="691" ht="12.75" hidden="1"/>
    <row r="692" spans="1:23" ht="12.75" hidden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</row>
    <row r="693" spans="1:23" ht="12.75" hidden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</row>
    <row r="694" spans="1:23" ht="12.75" hidden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</row>
    <row r="695" spans="1:23" ht="12.75" hidden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</row>
    <row r="696" spans="1:23" ht="12.75" hidden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2.75" hidden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ht="38.25" customHeight="1" hidden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ht="12.75" hidden="1">
      <c r="A699" s="5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</row>
    <row r="700" spans="1:23" ht="26.25" customHeight="1" hidden="1">
      <c r="A700" s="2"/>
      <c r="B700" s="24"/>
      <c r="C700" s="24"/>
      <c r="D700" s="24"/>
      <c r="E700" s="24"/>
      <c r="F700" s="24"/>
      <c r="G700" s="24"/>
      <c r="H700" s="24"/>
      <c r="I700" s="24"/>
      <c r="J700" s="24"/>
      <c r="K700" s="17"/>
      <c r="L700" s="17"/>
      <c r="M700" s="34"/>
      <c r="N700" s="34"/>
      <c r="O700" s="18"/>
      <c r="P700" s="18"/>
      <c r="Q700" s="18"/>
      <c r="R700" s="18"/>
      <c r="S700" s="18"/>
      <c r="T700" s="18"/>
      <c r="U700" s="18"/>
      <c r="V700" s="18"/>
      <c r="W700" s="18"/>
    </row>
    <row r="701" spans="1:23" ht="25.5" customHeight="1" hidden="1">
      <c r="A701" s="2"/>
      <c r="B701" s="24"/>
      <c r="C701" s="24"/>
      <c r="D701" s="24"/>
      <c r="E701" s="24"/>
      <c r="F701" s="24"/>
      <c r="G701" s="24"/>
      <c r="H701" s="24"/>
      <c r="I701" s="24"/>
      <c r="J701" s="24"/>
      <c r="K701" s="17"/>
      <c r="L701" s="17"/>
      <c r="M701" s="34"/>
      <c r="N701" s="34"/>
      <c r="O701" s="18"/>
      <c r="P701" s="18"/>
      <c r="Q701" s="18"/>
      <c r="R701" s="18"/>
      <c r="S701" s="18"/>
      <c r="T701" s="18"/>
      <c r="U701" s="18"/>
      <c r="V701" s="18"/>
      <c r="W701" s="18"/>
    </row>
    <row r="702" spans="1:23" ht="26.25" customHeight="1" hidden="1">
      <c r="A702" s="2"/>
      <c r="B702" s="24"/>
      <c r="C702" s="24"/>
      <c r="D702" s="24"/>
      <c r="E702" s="24"/>
      <c r="F702" s="24"/>
      <c r="G702" s="24"/>
      <c r="H702" s="24"/>
      <c r="I702" s="24"/>
      <c r="J702" s="24"/>
      <c r="K702" s="17"/>
      <c r="L702" s="17"/>
      <c r="M702" s="34"/>
      <c r="N702" s="34"/>
      <c r="O702" s="18"/>
      <c r="P702" s="18"/>
      <c r="Q702" s="18"/>
      <c r="R702" s="18"/>
      <c r="S702" s="18"/>
      <c r="T702" s="18"/>
      <c r="U702" s="18"/>
      <c r="V702" s="18"/>
      <c r="W702" s="18"/>
    </row>
    <row r="703" spans="1:23" ht="27" customHeight="1" hidden="1">
      <c r="A703" s="2"/>
      <c r="B703" s="24"/>
      <c r="C703" s="24"/>
      <c r="D703" s="24"/>
      <c r="E703" s="24"/>
      <c r="F703" s="24"/>
      <c r="G703" s="24"/>
      <c r="H703" s="24"/>
      <c r="I703" s="24"/>
      <c r="J703" s="24"/>
      <c r="K703" s="17"/>
      <c r="L703" s="17"/>
      <c r="M703" s="34"/>
      <c r="N703" s="34"/>
      <c r="O703" s="18"/>
      <c r="P703" s="18"/>
      <c r="Q703" s="18"/>
      <c r="R703" s="18"/>
      <c r="S703" s="18"/>
      <c r="T703" s="18"/>
      <c r="U703" s="18"/>
      <c r="V703" s="18"/>
      <c r="W703" s="18"/>
    </row>
    <row r="704" spans="1:23" ht="12.75" hidden="1">
      <c r="A704" s="2"/>
      <c r="B704" s="24"/>
      <c r="C704" s="24"/>
      <c r="D704" s="24"/>
      <c r="E704" s="24"/>
      <c r="F704" s="24"/>
      <c r="G704" s="24"/>
      <c r="H704" s="24"/>
      <c r="I704" s="24"/>
      <c r="J704" s="24"/>
      <c r="K704" s="17"/>
      <c r="L704" s="17"/>
      <c r="M704" s="34"/>
      <c r="N704" s="34"/>
      <c r="O704" s="18"/>
      <c r="P704" s="18"/>
      <c r="Q704" s="18"/>
      <c r="R704" s="18"/>
      <c r="S704" s="18"/>
      <c r="T704" s="18"/>
      <c r="U704" s="18"/>
      <c r="V704" s="18"/>
      <c r="W704" s="18"/>
    </row>
    <row r="705" spans="1:23" ht="12.75" hidden="1">
      <c r="A705" s="2"/>
      <c r="B705" s="24"/>
      <c r="C705" s="24"/>
      <c r="D705" s="24"/>
      <c r="E705" s="24"/>
      <c r="F705" s="24"/>
      <c r="G705" s="24"/>
      <c r="H705" s="24"/>
      <c r="I705" s="24"/>
      <c r="J705" s="24"/>
      <c r="K705" s="17"/>
      <c r="L705" s="17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</row>
    <row r="706" spans="1:23" ht="12.75" hidden="1">
      <c r="A706" s="2"/>
      <c r="B706" s="24"/>
      <c r="C706" s="24"/>
      <c r="D706" s="24"/>
      <c r="E706" s="24"/>
      <c r="F706" s="24"/>
      <c r="G706" s="24"/>
      <c r="H706" s="24"/>
      <c r="I706" s="24"/>
      <c r="J706" s="24"/>
      <c r="K706" s="17"/>
      <c r="L706" s="17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</row>
    <row r="707" spans="1:23" ht="12.75" hidden="1">
      <c r="A707" s="2"/>
      <c r="B707" s="24"/>
      <c r="C707" s="24"/>
      <c r="D707" s="24"/>
      <c r="E707" s="24"/>
      <c r="F707" s="24"/>
      <c r="G707" s="24"/>
      <c r="H707" s="24"/>
      <c r="I707" s="24"/>
      <c r="J707" s="24"/>
      <c r="K707" s="17"/>
      <c r="L707" s="17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</row>
    <row r="708" spans="1:23" ht="12.75" hidden="1">
      <c r="A708" s="2"/>
      <c r="B708" s="24"/>
      <c r="C708" s="24"/>
      <c r="D708" s="24"/>
      <c r="E708" s="24"/>
      <c r="F708" s="24"/>
      <c r="G708" s="24"/>
      <c r="H708" s="24"/>
      <c r="I708" s="24"/>
      <c r="J708" s="24"/>
      <c r="K708" s="17"/>
      <c r="L708" s="17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</row>
    <row r="709" spans="1:23" ht="12.75" hidden="1">
      <c r="A709" s="2"/>
      <c r="B709" s="24"/>
      <c r="C709" s="24"/>
      <c r="D709" s="24"/>
      <c r="E709" s="24"/>
      <c r="F709" s="24"/>
      <c r="G709" s="24"/>
      <c r="H709" s="24"/>
      <c r="I709" s="24"/>
      <c r="J709" s="24"/>
      <c r="K709" s="17"/>
      <c r="L709" s="17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</row>
    <row r="710" spans="1:23" ht="12.75" hidden="1">
      <c r="A710" s="2"/>
      <c r="B710" s="24"/>
      <c r="C710" s="24"/>
      <c r="D710" s="24"/>
      <c r="E710" s="24"/>
      <c r="F710" s="24"/>
      <c r="G710" s="24"/>
      <c r="H710" s="24"/>
      <c r="I710" s="24"/>
      <c r="J710" s="24"/>
      <c r="K710" s="17"/>
      <c r="L710" s="17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</row>
    <row r="711" spans="1:23" ht="12.75" hidden="1">
      <c r="A711" s="2"/>
      <c r="B711" s="24"/>
      <c r="C711" s="24"/>
      <c r="D711" s="24"/>
      <c r="E711" s="24"/>
      <c r="F711" s="24"/>
      <c r="G711" s="24"/>
      <c r="H711" s="24"/>
      <c r="I711" s="24"/>
      <c r="J711" s="24"/>
      <c r="K711" s="17"/>
      <c r="L711" s="17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</row>
    <row r="712" spans="1:23" ht="12.75" hidden="1">
      <c r="A712" s="2"/>
      <c r="B712" s="24"/>
      <c r="C712" s="24"/>
      <c r="D712" s="24"/>
      <c r="E712" s="24"/>
      <c r="F712" s="24"/>
      <c r="G712" s="24"/>
      <c r="H712" s="24"/>
      <c r="I712" s="24"/>
      <c r="J712" s="24"/>
      <c r="K712" s="17"/>
      <c r="L712" s="17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</row>
    <row r="713" spans="1:23" ht="12.75" hidden="1">
      <c r="A713" s="2"/>
      <c r="B713" s="24"/>
      <c r="C713" s="24"/>
      <c r="D713" s="24"/>
      <c r="E713" s="24"/>
      <c r="F713" s="24"/>
      <c r="G713" s="24"/>
      <c r="H713" s="24"/>
      <c r="I713" s="24"/>
      <c r="J713" s="24"/>
      <c r="K713" s="17"/>
      <c r="L713" s="17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</row>
    <row r="714" spans="1:23" ht="12.75" hidden="1">
      <c r="A714" s="2"/>
      <c r="B714" s="24"/>
      <c r="C714" s="24"/>
      <c r="D714" s="24"/>
      <c r="E714" s="24"/>
      <c r="F714" s="24"/>
      <c r="G714" s="24"/>
      <c r="H714" s="24"/>
      <c r="I714" s="24"/>
      <c r="J714" s="24"/>
      <c r="K714" s="17"/>
      <c r="L714" s="17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</row>
    <row r="715" spans="1:23" ht="12.75" hidden="1">
      <c r="A715" s="2"/>
      <c r="B715" s="24"/>
      <c r="C715" s="24"/>
      <c r="D715" s="24"/>
      <c r="E715" s="24"/>
      <c r="F715" s="24"/>
      <c r="G715" s="24"/>
      <c r="H715" s="24"/>
      <c r="I715" s="24"/>
      <c r="J715" s="24"/>
      <c r="K715" s="17"/>
      <c r="L715" s="17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</row>
    <row r="716" spans="1:23" ht="12.75" hidden="1">
      <c r="A716" s="2"/>
      <c r="B716" s="24"/>
      <c r="C716" s="24"/>
      <c r="D716" s="24"/>
      <c r="E716" s="24"/>
      <c r="F716" s="24"/>
      <c r="G716" s="24"/>
      <c r="H716" s="24"/>
      <c r="I716" s="24"/>
      <c r="J716" s="24"/>
      <c r="K716" s="17"/>
      <c r="L716" s="17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</row>
    <row r="717" spans="1:23" ht="12.75" hidden="1">
      <c r="A717" s="2"/>
      <c r="B717" s="24"/>
      <c r="C717" s="24"/>
      <c r="D717" s="24"/>
      <c r="E717" s="24"/>
      <c r="F717" s="24"/>
      <c r="G717" s="24"/>
      <c r="H717" s="24"/>
      <c r="I717" s="24"/>
      <c r="J717" s="24"/>
      <c r="K717" s="17"/>
      <c r="L717" s="17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</row>
    <row r="718" spans="1:23" ht="12.75" hidden="1">
      <c r="A718" s="2"/>
      <c r="B718" s="24"/>
      <c r="C718" s="24"/>
      <c r="D718" s="24"/>
      <c r="E718" s="24"/>
      <c r="F718" s="24"/>
      <c r="G718" s="24"/>
      <c r="H718" s="24"/>
      <c r="I718" s="24"/>
      <c r="J718" s="24"/>
      <c r="K718" s="17"/>
      <c r="L718" s="17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</row>
    <row r="719" spans="1:23" ht="12.75" hidden="1">
      <c r="A719" s="2"/>
      <c r="B719" s="24"/>
      <c r="C719" s="24"/>
      <c r="D719" s="24"/>
      <c r="E719" s="24"/>
      <c r="F719" s="24"/>
      <c r="G719" s="24"/>
      <c r="H719" s="24"/>
      <c r="I719" s="24"/>
      <c r="J719" s="24"/>
      <c r="K719" s="17"/>
      <c r="L719" s="17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</row>
    <row r="720" spans="1:23" ht="12.75" hidden="1">
      <c r="A720" s="2"/>
      <c r="B720" s="24"/>
      <c r="C720" s="24"/>
      <c r="D720" s="24"/>
      <c r="E720" s="24"/>
      <c r="F720" s="24"/>
      <c r="G720" s="24"/>
      <c r="H720" s="24"/>
      <c r="I720" s="24"/>
      <c r="J720" s="24"/>
      <c r="K720" s="17"/>
      <c r="L720" s="17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</row>
    <row r="721" spans="1:23" ht="12.75" hidden="1">
      <c r="A721" s="3"/>
      <c r="B721" s="25"/>
      <c r="C721" s="25"/>
      <c r="D721" s="25"/>
      <c r="E721" s="25"/>
      <c r="F721" s="25"/>
      <c r="G721" s="25"/>
      <c r="H721" s="25"/>
      <c r="I721" s="25"/>
      <c r="J721" s="25"/>
      <c r="K721" s="27"/>
      <c r="L721" s="27"/>
      <c r="M721" s="27"/>
      <c r="N721" s="27"/>
      <c r="O721" s="27"/>
      <c r="P721" s="27"/>
      <c r="Q721" s="27"/>
      <c r="R721" s="28"/>
      <c r="S721" s="27"/>
      <c r="T721" s="27"/>
      <c r="U721" s="28"/>
      <c r="V721" s="27"/>
      <c r="W721" s="27"/>
    </row>
    <row r="722" ht="12.75" hidden="1"/>
    <row r="723" spans="1:26" ht="12.75" hidden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2.75" hidden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2.75" hidden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2.75" hidden="1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</row>
    <row r="727" spans="1:26" ht="12.75" hidden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48"/>
      <c r="N727" s="49"/>
      <c r="O727" s="50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55.5" customHeight="1" hidden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51"/>
      <c r="N728" s="52"/>
      <c r="O728" s="53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hidden="1">
      <c r="A729" s="5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66"/>
      <c r="N729" s="67"/>
      <c r="O729" s="68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2.75" hidden="1">
      <c r="A730" s="2"/>
      <c r="B730" s="24"/>
      <c r="C730" s="24"/>
      <c r="D730" s="24"/>
      <c r="E730" s="24"/>
      <c r="F730" s="24"/>
      <c r="G730" s="24"/>
      <c r="H730" s="24"/>
      <c r="I730" s="33"/>
      <c r="J730" s="33"/>
      <c r="K730" s="17"/>
      <c r="L730" s="17"/>
      <c r="M730" s="45"/>
      <c r="N730" s="46"/>
      <c r="O730" s="47"/>
      <c r="P730" s="18"/>
      <c r="Q730" s="18"/>
      <c r="R730" s="18"/>
      <c r="S730" s="17"/>
      <c r="T730" s="17"/>
      <c r="U730" s="18"/>
      <c r="V730" s="18"/>
      <c r="W730" s="18"/>
      <c r="X730" s="18"/>
      <c r="Y730" s="18"/>
      <c r="Z730" s="18"/>
    </row>
    <row r="731" spans="1:26" ht="12.75" hidden="1">
      <c r="A731" s="2"/>
      <c r="B731" s="24"/>
      <c r="C731" s="24"/>
      <c r="D731" s="24"/>
      <c r="E731" s="24"/>
      <c r="F731" s="24"/>
      <c r="G731" s="24"/>
      <c r="H731" s="24"/>
      <c r="I731" s="33"/>
      <c r="J731" s="33"/>
      <c r="K731" s="17"/>
      <c r="L731" s="17"/>
      <c r="M731" s="45"/>
      <c r="N731" s="46"/>
      <c r="O731" s="47"/>
      <c r="P731" s="18"/>
      <c r="Q731" s="18"/>
      <c r="R731" s="18"/>
      <c r="S731" s="17"/>
      <c r="T731" s="17"/>
      <c r="U731" s="18"/>
      <c r="V731" s="18"/>
      <c r="W731" s="18"/>
      <c r="X731" s="18"/>
      <c r="Y731" s="18"/>
      <c r="Z731" s="18"/>
    </row>
    <row r="732" spans="1:26" ht="12.75" hidden="1">
      <c r="A732" s="2"/>
      <c r="B732" s="24"/>
      <c r="C732" s="24"/>
      <c r="D732" s="24"/>
      <c r="E732" s="24"/>
      <c r="F732" s="24"/>
      <c r="G732" s="24"/>
      <c r="H732" s="24"/>
      <c r="I732" s="33"/>
      <c r="J732" s="33"/>
      <c r="K732" s="17"/>
      <c r="L732" s="17"/>
      <c r="M732" s="45"/>
      <c r="N732" s="46"/>
      <c r="O732" s="47"/>
      <c r="P732" s="18"/>
      <c r="Q732" s="18"/>
      <c r="R732" s="18"/>
      <c r="S732" s="17"/>
      <c r="T732" s="17"/>
      <c r="U732" s="18"/>
      <c r="V732" s="18"/>
      <c r="W732" s="18"/>
      <c r="X732" s="18"/>
      <c r="Y732" s="18"/>
      <c r="Z732" s="18"/>
    </row>
    <row r="733" spans="1:26" ht="12.75" hidden="1">
      <c r="A733" s="2"/>
      <c r="B733" s="24"/>
      <c r="C733" s="24"/>
      <c r="D733" s="24"/>
      <c r="E733" s="24"/>
      <c r="F733" s="24"/>
      <c r="G733" s="24"/>
      <c r="H733" s="24"/>
      <c r="I733" s="33"/>
      <c r="J733" s="33"/>
      <c r="K733" s="17"/>
      <c r="L733" s="17"/>
      <c r="M733" s="45"/>
      <c r="N733" s="46"/>
      <c r="O733" s="47"/>
      <c r="P733" s="18"/>
      <c r="Q733" s="18"/>
      <c r="R733" s="18"/>
      <c r="S733" s="17"/>
      <c r="T733" s="17"/>
      <c r="U733" s="18"/>
      <c r="V733" s="18"/>
      <c r="W733" s="18"/>
      <c r="X733" s="18"/>
      <c r="Y733" s="18"/>
      <c r="Z733" s="18"/>
    </row>
    <row r="734" spans="1:26" ht="12.75" hidden="1">
      <c r="A734" s="2"/>
      <c r="B734" s="24"/>
      <c r="C734" s="24"/>
      <c r="D734" s="24"/>
      <c r="E734" s="24"/>
      <c r="F734" s="24"/>
      <c r="G734" s="24"/>
      <c r="H734" s="24"/>
      <c r="I734" s="33"/>
      <c r="J734" s="33"/>
      <c r="K734" s="17"/>
      <c r="L734" s="17"/>
      <c r="M734" s="45"/>
      <c r="N734" s="46"/>
      <c r="O734" s="47"/>
      <c r="P734" s="18"/>
      <c r="Q734" s="18"/>
      <c r="R734" s="18"/>
      <c r="S734" s="17"/>
      <c r="T734" s="17"/>
      <c r="U734" s="18"/>
      <c r="V734" s="18"/>
      <c r="W734" s="18"/>
      <c r="X734" s="18"/>
      <c r="Y734" s="18"/>
      <c r="Z734" s="18"/>
    </row>
    <row r="735" spans="1:26" ht="12.75" hidden="1">
      <c r="A735" s="2"/>
      <c r="B735" s="24"/>
      <c r="C735" s="24"/>
      <c r="D735" s="24"/>
      <c r="E735" s="24"/>
      <c r="F735" s="24"/>
      <c r="G735" s="24"/>
      <c r="H735" s="24"/>
      <c r="I735" s="33"/>
      <c r="J735" s="33"/>
      <c r="K735" s="17"/>
      <c r="L735" s="17"/>
      <c r="M735" s="45"/>
      <c r="N735" s="46"/>
      <c r="O735" s="47"/>
      <c r="P735" s="18"/>
      <c r="Q735" s="18"/>
      <c r="R735" s="18"/>
      <c r="S735" s="17"/>
      <c r="T735" s="17"/>
      <c r="U735" s="18"/>
      <c r="V735" s="18"/>
      <c r="W735" s="18"/>
      <c r="X735" s="18"/>
      <c r="Y735" s="18"/>
      <c r="Z735" s="18"/>
    </row>
    <row r="736" spans="1:26" ht="12.75" hidden="1">
      <c r="A736" s="2"/>
      <c r="B736" s="24"/>
      <c r="C736" s="24"/>
      <c r="D736" s="24"/>
      <c r="E736" s="24"/>
      <c r="F736" s="24"/>
      <c r="G736" s="24"/>
      <c r="H736" s="24"/>
      <c r="I736" s="33"/>
      <c r="J736" s="33"/>
      <c r="K736" s="17"/>
      <c r="L736" s="17"/>
      <c r="M736" s="45"/>
      <c r="N736" s="46"/>
      <c r="O736" s="47"/>
      <c r="P736" s="18"/>
      <c r="Q736" s="18"/>
      <c r="R736" s="18"/>
      <c r="S736" s="17"/>
      <c r="T736" s="17"/>
      <c r="U736" s="18"/>
      <c r="V736" s="18"/>
      <c r="W736" s="18"/>
      <c r="X736" s="18"/>
      <c r="Y736" s="18"/>
      <c r="Z736" s="18"/>
    </row>
    <row r="737" spans="1:26" ht="12.75" hidden="1">
      <c r="A737" s="2"/>
      <c r="B737" s="24"/>
      <c r="C737" s="24"/>
      <c r="D737" s="24"/>
      <c r="E737" s="24"/>
      <c r="F737" s="24"/>
      <c r="G737" s="24"/>
      <c r="H737" s="24"/>
      <c r="I737" s="33"/>
      <c r="J737" s="33"/>
      <c r="K737" s="17"/>
      <c r="L737" s="17"/>
      <c r="M737" s="45"/>
      <c r="N737" s="46"/>
      <c r="O737" s="47"/>
      <c r="P737" s="18"/>
      <c r="Q737" s="18"/>
      <c r="R737" s="18"/>
      <c r="S737" s="17"/>
      <c r="T737" s="17"/>
      <c r="U737" s="18"/>
      <c r="V737" s="18"/>
      <c r="W737" s="18"/>
      <c r="X737" s="18"/>
      <c r="Y737" s="18"/>
      <c r="Z737" s="18"/>
    </row>
    <row r="738" spans="1:26" ht="12.75" hidden="1">
      <c r="A738" s="2"/>
      <c r="B738" s="24"/>
      <c r="C738" s="24"/>
      <c r="D738" s="24"/>
      <c r="E738" s="24"/>
      <c r="F738" s="24"/>
      <c r="G738" s="24"/>
      <c r="H738" s="24"/>
      <c r="I738" s="33"/>
      <c r="J738" s="33"/>
      <c r="K738" s="17"/>
      <c r="L738" s="17"/>
      <c r="M738" s="45"/>
      <c r="N738" s="46"/>
      <c r="O738" s="47"/>
      <c r="P738" s="18"/>
      <c r="Q738" s="18"/>
      <c r="R738" s="18"/>
      <c r="S738" s="17"/>
      <c r="T738" s="17"/>
      <c r="U738" s="18"/>
      <c r="V738" s="18"/>
      <c r="W738" s="18"/>
      <c r="X738" s="18"/>
      <c r="Y738" s="18"/>
      <c r="Z738" s="18"/>
    </row>
    <row r="739" spans="1:26" ht="12.75" hidden="1">
      <c r="A739" s="2"/>
      <c r="B739" s="24"/>
      <c r="C739" s="24"/>
      <c r="D739" s="24"/>
      <c r="E739" s="24"/>
      <c r="F739" s="24"/>
      <c r="G739" s="24"/>
      <c r="H739" s="24"/>
      <c r="I739" s="33"/>
      <c r="J739" s="33"/>
      <c r="K739" s="17"/>
      <c r="L739" s="17"/>
      <c r="M739" s="45"/>
      <c r="N739" s="46"/>
      <c r="O739" s="47"/>
      <c r="P739" s="18"/>
      <c r="Q739" s="18"/>
      <c r="R739" s="18"/>
      <c r="S739" s="17"/>
      <c r="T739" s="17"/>
      <c r="U739" s="18"/>
      <c r="V739" s="18"/>
      <c r="W739" s="18"/>
      <c r="X739" s="18"/>
      <c r="Y739" s="18"/>
      <c r="Z739" s="18"/>
    </row>
    <row r="740" spans="1:26" ht="12.75" hidden="1">
      <c r="A740" s="2"/>
      <c r="B740" s="24"/>
      <c r="C740" s="24"/>
      <c r="D740" s="24"/>
      <c r="E740" s="24"/>
      <c r="F740" s="24"/>
      <c r="G740" s="24"/>
      <c r="H740" s="24"/>
      <c r="I740" s="33"/>
      <c r="J740" s="33"/>
      <c r="K740" s="17"/>
      <c r="L740" s="17"/>
      <c r="M740" s="45"/>
      <c r="N740" s="46"/>
      <c r="O740" s="47"/>
      <c r="P740" s="18"/>
      <c r="Q740" s="18"/>
      <c r="R740" s="18"/>
      <c r="S740" s="17"/>
      <c r="T740" s="17"/>
      <c r="U740" s="18"/>
      <c r="V740" s="18"/>
      <c r="W740" s="18"/>
      <c r="X740" s="18"/>
      <c r="Y740" s="18"/>
      <c r="Z740" s="18"/>
    </row>
    <row r="741" spans="1:26" ht="12.75" hidden="1">
      <c r="A741" s="2"/>
      <c r="B741" s="24"/>
      <c r="C741" s="24"/>
      <c r="D741" s="24"/>
      <c r="E741" s="24"/>
      <c r="F741" s="24"/>
      <c r="G741" s="24"/>
      <c r="H741" s="24"/>
      <c r="I741" s="33"/>
      <c r="J741" s="33"/>
      <c r="K741" s="17"/>
      <c r="L741" s="17"/>
      <c r="M741" s="45"/>
      <c r="N741" s="46"/>
      <c r="O741" s="47"/>
      <c r="P741" s="18"/>
      <c r="Q741" s="18"/>
      <c r="R741" s="18"/>
      <c r="S741" s="17"/>
      <c r="T741" s="17"/>
      <c r="U741" s="18"/>
      <c r="V741" s="18"/>
      <c r="W741" s="18"/>
      <c r="X741" s="18"/>
      <c r="Y741" s="18"/>
      <c r="Z741" s="18"/>
    </row>
    <row r="742" spans="1:26" ht="12.75" hidden="1">
      <c r="A742" s="2"/>
      <c r="B742" s="24"/>
      <c r="C742" s="24"/>
      <c r="D742" s="24"/>
      <c r="E742" s="24"/>
      <c r="F742" s="24"/>
      <c r="G742" s="24"/>
      <c r="H742" s="24"/>
      <c r="I742" s="33"/>
      <c r="J742" s="33"/>
      <c r="K742" s="17"/>
      <c r="L742" s="17"/>
      <c r="M742" s="45"/>
      <c r="N742" s="46"/>
      <c r="O742" s="47"/>
      <c r="P742" s="18"/>
      <c r="Q742" s="18"/>
      <c r="R742" s="18"/>
      <c r="S742" s="17"/>
      <c r="T742" s="17"/>
      <c r="U742" s="18"/>
      <c r="V742" s="18"/>
      <c r="W742" s="18"/>
      <c r="X742" s="18"/>
      <c r="Y742" s="18"/>
      <c r="Z742" s="18"/>
    </row>
    <row r="743" spans="1:26" ht="12.75" hidden="1">
      <c r="A743" s="2"/>
      <c r="B743" s="24"/>
      <c r="C743" s="24"/>
      <c r="D743" s="24"/>
      <c r="E743" s="24"/>
      <c r="F743" s="24"/>
      <c r="G743" s="24"/>
      <c r="H743" s="24"/>
      <c r="I743" s="33"/>
      <c r="J743" s="33"/>
      <c r="K743" s="17"/>
      <c r="L743" s="17"/>
      <c r="M743" s="45"/>
      <c r="N743" s="46"/>
      <c r="O743" s="47"/>
      <c r="P743" s="18"/>
      <c r="Q743" s="18"/>
      <c r="R743" s="18"/>
      <c r="S743" s="17"/>
      <c r="T743" s="17"/>
      <c r="U743" s="18"/>
      <c r="V743" s="18"/>
      <c r="W743" s="18"/>
      <c r="X743" s="18"/>
      <c r="Y743" s="18"/>
      <c r="Z743" s="18"/>
    </row>
    <row r="744" spans="1:26" ht="12.75" hidden="1">
      <c r="A744" s="6"/>
      <c r="B744" s="29"/>
      <c r="C744" s="29"/>
      <c r="D744" s="29"/>
      <c r="E744" s="29"/>
      <c r="F744" s="29"/>
      <c r="G744" s="29"/>
      <c r="H744" s="29"/>
      <c r="I744" s="30"/>
      <c r="J744" s="30"/>
      <c r="K744" s="30"/>
      <c r="L744" s="30"/>
      <c r="M744" s="69"/>
      <c r="N744" s="70"/>
      <c r="O744" s="71"/>
      <c r="P744" s="31"/>
      <c r="Q744" s="30"/>
      <c r="R744" s="30"/>
      <c r="S744" s="30"/>
      <c r="T744" s="30"/>
      <c r="U744" s="31"/>
      <c r="V744" s="31"/>
      <c r="W744" s="31"/>
      <c r="X744" s="31"/>
      <c r="Y744" s="31"/>
      <c r="Z744" s="31"/>
    </row>
    <row r="745" ht="12.75" hidden="1"/>
    <row r="746" spans="10:14" ht="12.75" hidden="1">
      <c r="J746" s="9"/>
      <c r="K746" s="9"/>
      <c r="L746" s="9"/>
      <c r="M746" s="9"/>
      <c r="N746" s="9"/>
    </row>
    <row r="747" spans="1:36" ht="12.75" hidden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</row>
    <row r="748" spans="1:36" ht="12.75" hidden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</row>
    <row r="749" spans="1:36" ht="12.75" hidden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</row>
    <row r="750" spans="1:36" ht="12.75" hidden="1">
      <c r="A750" s="72"/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3"/>
      <c r="R750" s="73"/>
      <c r="S750" s="74"/>
      <c r="T750" s="74"/>
      <c r="U750" s="74"/>
      <c r="V750" s="74"/>
      <c r="W750" s="74"/>
      <c r="X750" s="74"/>
      <c r="Y750" s="74"/>
      <c r="Z750" s="74"/>
      <c r="AA750" s="74"/>
      <c r="AB750" s="74"/>
      <c r="AC750" s="74"/>
      <c r="AD750" s="74"/>
      <c r="AE750" s="74"/>
      <c r="AF750" s="74"/>
      <c r="AG750" s="74"/>
      <c r="AH750" s="74"/>
      <c r="AI750" s="74"/>
      <c r="AJ750" s="74"/>
    </row>
    <row r="751" spans="1:36" ht="12.75" hidden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12.75" hidden="1">
      <c r="A752" s="55"/>
      <c r="B752" s="48"/>
      <c r="C752" s="49"/>
      <c r="D752" s="49"/>
      <c r="E752" s="49"/>
      <c r="F752" s="50"/>
      <c r="G752" s="45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7"/>
      <c r="AH752" s="48"/>
      <c r="AI752" s="49"/>
      <c r="AJ752" s="50"/>
    </row>
    <row r="753" spans="1:36" ht="12.75" hidden="1">
      <c r="A753" s="56"/>
      <c r="B753" s="58"/>
      <c r="C753" s="59"/>
      <c r="D753" s="59"/>
      <c r="E753" s="59"/>
      <c r="F753" s="60"/>
      <c r="G753" s="48"/>
      <c r="H753" s="49"/>
      <c r="I753" s="50"/>
      <c r="J753" s="48"/>
      <c r="K753" s="49"/>
      <c r="L753" s="49"/>
      <c r="M753" s="50"/>
      <c r="N753" s="48"/>
      <c r="O753" s="50"/>
      <c r="P753" s="75"/>
      <c r="Q753" s="76"/>
      <c r="R753" s="77"/>
      <c r="S753" s="48"/>
      <c r="T753" s="49"/>
      <c r="U753" s="50"/>
      <c r="V753" s="48"/>
      <c r="W753" s="49"/>
      <c r="X753" s="50"/>
      <c r="Y753" s="48"/>
      <c r="Z753" s="49"/>
      <c r="AA753" s="50"/>
      <c r="AB753" s="48"/>
      <c r="AC753" s="49"/>
      <c r="AD753" s="50"/>
      <c r="AE753" s="48"/>
      <c r="AF753" s="49"/>
      <c r="AG753" s="50"/>
      <c r="AH753" s="58"/>
      <c r="AI753" s="59"/>
      <c r="AJ753" s="60"/>
    </row>
    <row r="754" spans="1:36" ht="59.25" customHeight="1" hidden="1">
      <c r="A754" s="57"/>
      <c r="B754" s="51"/>
      <c r="C754" s="52"/>
      <c r="D754" s="52"/>
      <c r="E754" s="52"/>
      <c r="F754" s="53"/>
      <c r="G754" s="51"/>
      <c r="H754" s="52"/>
      <c r="I754" s="53"/>
      <c r="J754" s="51"/>
      <c r="K754" s="52"/>
      <c r="L754" s="52"/>
      <c r="M754" s="53"/>
      <c r="N754" s="51"/>
      <c r="O754" s="53"/>
      <c r="P754" s="78"/>
      <c r="Q754" s="79"/>
      <c r="R754" s="80"/>
      <c r="S754" s="51"/>
      <c r="T754" s="52"/>
      <c r="U754" s="53"/>
      <c r="V754" s="51"/>
      <c r="W754" s="52"/>
      <c r="X754" s="53"/>
      <c r="Y754" s="51"/>
      <c r="Z754" s="52"/>
      <c r="AA754" s="53"/>
      <c r="AB754" s="51"/>
      <c r="AC754" s="52"/>
      <c r="AD754" s="53"/>
      <c r="AE754" s="51"/>
      <c r="AF754" s="52"/>
      <c r="AG754" s="53"/>
      <c r="AH754" s="51"/>
      <c r="AI754" s="52"/>
      <c r="AJ754" s="53"/>
    </row>
    <row r="755" spans="1:36" ht="12.75" hidden="1">
      <c r="A755" s="4"/>
      <c r="B755" s="54"/>
      <c r="C755" s="54"/>
      <c r="D755" s="54"/>
      <c r="E755" s="54"/>
      <c r="F755" s="54"/>
      <c r="G755" s="54"/>
      <c r="H755" s="54"/>
      <c r="I755" s="54"/>
      <c r="J755" s="81"/>
      <c r="K755" s="82"/>
      <c r="L755" s="82"/>
      <c r="M755" s="83"/>
      <c r="N755" s="54"/>
      <c r="O755" s="54"/>
      <c r="P755" s="54"/>
      <c r="Q755" s="54"/>
      <c r="R755" s="54"/>
      <c r="S755" s="54"/>
      <c r="T755" s="54"/>
      <c r="U755" s="54"/>
      <c r="V755" s="81"/>
      <c r="W755" s="82"/>
      <c r="X755" s="83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</row>
    <row r="756" spans="1:36" ht="97.5" customHeight="1" hidden="1">
      <c r="A756" s="2"/>
      <c r="B756" s="62"/>
      <c r="C756" s="43"/>
      <c r="D756" s="43"/>
      <c r="E756" s="43"/>
      <c r="F756" s="44"/>
      <c r="G756" s="18"/>
      <c r="H756" s="17"/>
      <c r="I756" s="17"/>
      <c r="J756" s="84"/>
      <c r="K756" s="85"/>
      <c r="L756" s="85"/>
      <c r="M756" s="86"/>
      <c r="N756" s="87"/>
      <c r="O756" s="87"/>
      <c r="P756" s="18"/>
      <c r="Q756" s="18"/>
      <c r="R756" s="18"/>
      <c r="S756" s="88"/>
      <c r="T756" s="89"/>
      <c r="U756" s="89"/>
      <c r="V756" s="90"/>
      <c r="W756" s="91"/>
      <c r="X756" s="92"/>
      <c r="Y756" s="18"/>
      <c r="Z756" s="17"/>
      <c r="AA756" s="17"/>
      <c r="AB756" s="18"/>
      <c r="AC756" s="18"/>
      <c r="AD756" s="18"/>
      <c r="AE756" s="18"/>
      <c r="AF756" s="18"/>
      <c r="AG756" s="18"/>
      <c r="AH756" s="18"/>
      <c r="AI756" s="17"/>
      <c r="AJ756" s="17"/>
    </row>
    <row r="757" ht="12.75" hidden="1"/>
    <row r="758" spans="13:17" ht="12.75" hidden="1">
      <c r="M758" s="19"/>
      <c r="N758" s="19"/>
      <c r="O758" s="19"/>
      <c r="P758" s="19"/>
      <c r="Q758" s="19"/>
    </row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6" spans="1:26" ht="12.75">
      <c r="A786" s="17" t="s">
        <v>268</v>
      </c>
      <c r="B786" s="17" t="s">
        <v>94</v>
      </c>
      <c r="C786" s="17"/>
      <c r="D786" s="17"/>
      <c r="E786" s="17"/>
      <c r="F786" s="45" t="s">
        <v>101</v>
      </c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8" t="s">
        <v>278</v>
      </c>
      <c r="Y786" s="49"/>
      <c r="Z786" s="50"/>
    </row>
    <row r="787" spans="1:26" ht="91.5" customHeight="1">
      <c r="A787" s="17"/>
      <c r="B787" s="17"/>
      <c r="C787" s="17"/>
      <c r="D787" s="17"/>
      <c r="E787" s="17"/>
      <c r="F787" s="93" t="s">
        <v>95</v>
      </c>
      <c r="G787" s="93"/>
      <c r="H787" s="93" t="s">
        <v>96</v>
      </c>
      <c r="I787" s="93"/>
      <c r="J787" s="94" t="s">
        <v>97</v>
      </c>
      <c r="K787" s="95"/>
      <c r="L787" s="94" t="s">
        <v>302</v>
      </c>
      <c r="M787" s="95"/>
      <c r="N787" s="93" t="s">
        <v>88</v>
      </c>
      <c r="O787" s="93"/>
      <c r="P787" s="93" t="s">
        <v>303</v>
      </c>
      <c r="Q787" s="93"/>
      <c r="R787" s="93" t="s">
        <v>98</v>
      </c>
      <c r="S787" s="93"/>
      <c r="T787" s="93" t="s">
        <v>99</v>
      </c>
      <c r="U787" s="93"/>
      <c r="V787" s="93" t="s">
        <v>100</v>
      </c>
      <c r="W787" s="93"/>
      <c r="X787" s="51"/>
      <c r="Y787" s="52"/>
      <c r="Z787" s="53"/>
    </row>
    <row r="788" spans="1:26" ht="12.75">
      <c r="A788" s="4">
        <v>1</v>
      </c>
      <c r="B788" s="81">
        <v>2</v>
      </c>
      <c r="C788" s="82"/>
      <c r="D788" s="82"/>
      <c r="E788" s="82"/>
      <c r="F788" s="81">
        <v>3</v>
      </c>
      <c r="G788" s="83"/>
      <c r="H788" s="81">
        <v>4</v>
      </c>
      <c r="I788" s="83"/>
      <c r="J788" s="81">
        <v>5</v>
      </c>
      <c r="K788" s="83"/>
      <c r="L788" s="81">
        <v>6</v>
      </c>
      <c r="M788" s="83"/>
      <c r="N788" s="81">
        <v>7</v>
      </c>
      <c r="O788" s="83"/>
      <c r="P788" s="81">
        <v>8</v>
      </c>
      <c r="Q788" s="83"/>
      <c r="R788" s="81">
        <v>9</v>
      </c>
      <c r="S788" s="83"/>
      <c r="T788" s="81">
        <v>10</v>
      </c>
      <c r="U788" s="83"/>
      <c r="V788" s="81">
        <v>11</v>
      </c>
      <c r="W788" s="82"/>
      <c r="X788" s="81">
        <v>12</v>
      </c>
      <c r="Y788" s="82"/>
      <c r="Z788" s="83"/>
    </row>
    <row r="789" spans="1:26" ht="102.75" customHeight="1">
      <c r="A789" s="2">
        <v>1</v>
      </c>
      <c r="B789" s="62" t="s">
        <v>219</v>
      </c>
      <c r="C789" s="43"/>
      <c r="D789" s="43"/>
      <c r="E789" s="44"/>
      <c r="F789" s="84">
        <f>U41*Q214</f>
        <v>28.895681419755157</v>
      </c>
      <c r="G789" s="86"/>
      <c r="H789" s="84">
        <f>U57+U61*Q214+U83/100*Q214</f>
        <v>50.9906052</v>
      </c>
      <c r="I789" s="86"/>
      <c r="J789" s="96">
        <f>U179/100*Q214</f>
        <v>3.7566324840000003</v>
      </c>
      <c r="K789" s="97"/>
      <c r="L789" s="96">
        <f>X202/1224*Q214</f>
        <v>9.914079750882355</v>
      </c>
      <c r="M789" s="97"/>
      <c r="N789" s="96">
        <f>P202*0.00007*Q214+P202*0.07/1224*Q214</f>
        <v>5.645971009411765</v>
      </c>
      <c r="O789" s="97"/>
      <c r="P789" s="96">
        <f>13668.91/1104</f>
        <v>12.381259057971015</v>
      </c>
      <c r="Q789" s="97"/>
      <c r="R789" s="84">
        <f>F789+H789+J789+L789+N789+P789</f>
        <v>111.58422892202029</v>
      </c>
      <c r="S789" s="86"/>
      <c r="T789" s="84">
        <f>R789*S13</f>
        <v>31.243584098165684</v>
      </c>
      <c r="U789" s="86"/>
      <c r="V789" s="84">
        <f>(R789+T789)*S14</f>
        <v>19.995893822826037</v>
      </c>
      <c r="W789" s="85"/>
      <c r="X789" s="84">
        <f>R789+T789+V789</f>
        <v>162.82370684301202</v>
      </c>
      <c r="Y789" s="46"/>
      <c r="Z789" s="47"/>
    </row>
  </sheetData>
  <mergeCells count="4112">
    <mergeCell ref="T789:U789"/>
    <mergeCell ref="V789:W789"/>
    <mergeCell ref="X789:Z789"/>
    <mergeCell ref="A211:X211"/>
    <mergeCell ref="A212:X212"/>
    <mergeCell ref="A213:X213"/>
    <mergeCell ref="L789:M789"/>
    <mergeCell ref="N789:O789"/>
    <mergeCell ref="P789:Q789"/>
    <mergeCell ref="R789:S789"/>
    <mergeCell ref="B789:E789"/>
    <mergeCell ref="F789:G789"/>
    <mergeCell ref="H789:I789"/>
    <mergeCell ref="J789:K789"/>
    <mergeCell ref="R788:S788"/>
    <mergeCell ref="T788:U788"/>
    <mergeCell ref="V788:W788"/>
    <mergeCell ref="X788:Z788"/>
    <mergeCell ref="R787:S787"/>
    <mergeCell ref="T787:U787"/>
    <mergeCell ref="V787:W787"/>
    <mergeCell ref="B788:E788"/>
    <mergeCell ref="F788:G788"/>
    <mergeCell ref="H788:I788"/>
    <mergeCell ref="J788:K788"/>
    <mergeCell ref="L788:M788"/>
    <mergeCell ref="N788:O788"/>
    <mergeCell ref="P788:Q788"/>
    <mergeCell ref="A786:A787"/>
    <mergeCell ref="B786:E787"/>
    <mergeCell ref="F786:W786"/>
    <mergeCell ref="X786:Z787"/>
    <mergeCell ref="F787:G787"/>
    <mergeCell ref="H787:I787"/>
    <mergeCell ref="J787:K787"/>
    <mergeCell ref="L787:M787"/>
    <mergeCell ref="N787:O787"/>
    <mergeCell ref="P787:Q787"/>
    <mergeCell ref="AB756:AD756"/>
    <mergeCell ref="AE756:AG756"/>
    <mergeCell ref="AH756:AJ756"/>
    <mergeCell ref="P756:R756"/>
    <mergeCell ref="S756:U756"/>
    <mergeCell ref="V756:X756"/>
    <mergeCell ref="Y756:AA756"/>
    <mergeCell ref="B756:F756"/>
    <mergeCell ref="G756:I756"/>
    <mergeCell ref="J756:M756"/>
    <mergeCell ref="N756:O756"/>
    <mergeCell ref="Y755:AA755"/>
    <mergeCell ref="AB755:AD755"/>
    <mergeCell ref="AE755:AG755"/>
    <mergeCell ref="AH755:AJ755"/>
    <mergeCell ref="Y753:AA754"/>
    <mergeCell ref="AB753:AD754"/>
    <mergeCell ref="AE753:AG754"/>
    <mergeCell ref="B755:F755"/>
    <mergeCell ref="G755:I755"/>
    <mergeCell ref="J755:M755"/>
    <mergeCell ref="N755:O755"/>
    <mergeCell ref="P755:R755"/>
    <mergeCell ref="S755:U755"/>
    <mergeCell ref="V755:X755"/>
    <mergeCell ref="A752:A754"/>
    <mergeCell ref="B752:F754"/>
    <mergeCell ref="G752:AG752"/>
    <mergeCell ref="AH752:AJ754"/>
    <mergeCell ref="G753:I754"/>
    <mergeCell ref="J753:M754"/>
    <mergeCell ref="N753:O754"/>
    <mergeCell ref="P753:R754"/>
    <mergeCell ref="S753:U754"/>
    <mergeCell ref="V753:X754"/>
    <mergeCell ref="A747:AJ747"/>
    <mergeCell ref="A748:AJ748"/>
    <mergeCell ref="A749:AJ749"/>
    <mergeCell ref="A750:P750"/>
    <mergeCell ref="Q750:R750"/>
    <mergeCell ref="S750:AJ750"/>
    <mergeCell ref="P744:R744"/>
    <mergeCell ref="S744:T744"/>
    <mergeCell ref="U744:W744"/>
    <mergeCell ref="X744:Z744"/>
    <mergeCell ref="B744:H744"/>
    <mergeCell ref="I744:J744"/>
    <mergeCell ref="K744:L744"/>
    <mergeCell ref="M744:O744"/>
    <mergeCell ref="P743:R743"/>
    <mergeCell ref="S743:T743"/>
    <mergeCell ref="U743:W743"/>
    <mergeCell ref="X743:Z743"/>
    <mergeCell ref="B743:H743"/>
    <mergeCell ref="I743:J743"/>
    <mergeCell ref="K743:L743"/>
    <mergeCell ref="M743:O743"/>
    <mergeCell ref="P742:R742"/>
    <mergeCell ref="S742:T742"/>
    <mergeCell ref="U742:W742"/>
    <mergeCell ref="X742:Z742"/>
    <mergeCell ref="B742:H742"/>
    <mergeCell ref="I742:J742"/>
    <mergeCell ref="K742:L742"/>
    <mergeCell ref="M742:O742"/>
    <mergeCell ref="P741:R741"/>
    <mergeCell ref="S741:T741"/>
    <mergeCell ref="U741:W741"/>
    <mergeCell ref="X741:Z741"/>
    <mergeCell ref="B741:H741"/>
    <mergeCell ref="I741:J741"/>
    <mergeCell ref="K741:L741"/>
    <mergeCell ref="M741:O741"/>
    <mergeCell ref="P740:R740"/>
    <mergeCell ref="S740:T740"/>
    <mergeCell ref="U740:W740"/>
    <mergeCell ref="X740:Z740"/>
    <mergeCell ref="B740:H740"/>
    <mergeCell ref="I740:J740"/>
    <mergeCell ref="K740:L740"/>
    <mergeCell ref="M740:O740"/>
    <mergeCell ref="P739:R739"/>
    <mergeCell ref="S739:T739"/>
    <mergeCell ref="U739:W739"/>
    <mergeCell ref="X739:Z739"/>
    <mergeCell ref="B739:H739"/>
    <mergeCell ref="I739:J739"/>
    <mergeCell ref="K739:L739"/>
    <mergeCell ref="M739:O739"/>
    <mergeCell ref="P738:R738"/>
    <mergeCell ref="S738:T738"/>
    <mergeCell ref="U738:W738"/>
    <mergeCell ref="X738:Z738"/>
    <mergeCell ref="B738:H738"/>
    <mergeCell ref="I738:J738"/>
    <mergeCell ref="K738:L738"/>
    <mergeCell ref="M738:O738"/>
    <mergeCell ref="P737:R737"/>
    <mergeCell ref="S737:T737"/>
    <mergeCell ref="U737:W737"/>
    <mergeCell ref="X737:Z737"/>
    <mergeCell ref="B737:H737"/>
    <mergeCell ref="I737:J737"/>
    <mergeCell ref="K737:L737"/>
    <mergeCell ref="M737:O737"/>
    <mergeCell ref="P736:R736"/>
    <mergeCell ref="S736:T736"/>
    <mergeCell ref="U736:W736"/>
    <mergeCell ref="X736:Z736"/>
    <mergeCell ref="B736:H736"/>
    <mergeCell ref="I736:J736"/>
    <mergeCell ref="K736:L736"/>
    <mergeCell ref="M736:O736"/>
    <mergeCell ref="P735:R735"/>
    <mergeCell ref="S735:T735"/>
    <mergeCell ref="U735:W735"/>
    <mergeCell ref="X735:Z735"/>
    <mergeCell ref="B735:H735"/>
    <mergeCell ref="I735:J735"/>
    <mergeCell ref="K735:L735"/>
    <mergeCell ref="M735:O735"/>
    <mergeCell ref="P734:R734"/>
    <mergeCell ref="S734:T734"/>
    <mergeCell ref="U734:W734"/>
    <mergeCell ref="X734:Z734"/>
    <mergeCell ref="B734:H734"/>
    <mergeCell ref="I734:J734"/>
    <mergeCell ref="K734:L734"/>
    <mergeCell ref="M734:O734"/>
    <mergeCell ref="P733:R733"/>
    <mergeCell ref="S733:T733"/>
    <mergeCell ref="U733:W733"/>
    <mergeCell ref="X733:Z733"/>
    <mergeCell ref="B733:H733"/>
    <mergeCell ref="I733:J733"/>
    <mergeCell ref="K733:L733"/>
    <mergeCell ref="M733:O733"/>
    <mergeCell ref="P732:R732"/>
    <mergeCell ref="S732:T732"/>
    <mergeCell ref="U732:W732"/>
    <mergeCell ref="X732:Z732"/>
    <mergeCell ref="B732:H732"/>
    <mergeCell ref="I732:J732"/>
    <mergeCell ref="K732:L732"/>
    <mergeCell ref="M732:O732"/>
    <mergeCell ref="P731:R731"/>
    <mergeCell ref="S731:T731"/>
    <mergeCell ref="U731:W731"/>
    <mergeCell ref="X731:Z731"/>
    <mergeCell ref="B731:H731"/>
    <mergeCell ref="I731:J731"/>
    <mergeCell ref="K731:L731"/>
    <mergeCell ref="M731:O731"/>
    <mergeCell ref="P730:R730"/>
    <mergeCell ref="S730:T730"/>
    <mergeCell ref="U730:W730"/>
    <mergeCell ref="X730:Z730"/>
    <mergeCell ref="B730:H730"/>
    <mergeCell ref="I730:J730"/>
    <mergeCell ref="K730:L730"/>
    <mergeCell ref="M730:O730"/>
    <mergeCell ref="X728:Z728"/>
    <mergeCell ref="B729:H729"/>
    <mergeCell ref="I729:J729"/>
    <mergeCell ref="K729:L729"/>
    <mergeCell ref="M729:O729"/>
    <mergeCell ref="P729:R729"/>
    <mergeCell ref="S729:T729"/>
    <mergeCell ref="U729:W729"/>
    <mergeCell ref="X729:Z729"/>
    <mergeCell ref="A726:Z726"/>
    <mergeCell ref="A727:A728"/>
    <mergeCell ref="B727:H728"/>
    <mergeCell ref="I727:J728"/>
    <mergeCell ref="K727:L728"/>
    <mergeCell ref="M727:O728"/>
    <mergeCell ref="P727:R728"/>
    <mergeCell ref="S727:T728"/>
    <mergeCell ref="U727:Z727"/>
    <mergeCell ref="U728:W728"/>
    <mergeCell ref="U721:W721"/>
    <mergeCell ref="A723:Z723"/>
    <mergeCell ref="A724:Z724"/>
    <mergeCell ref="A725:Z725"/>
    <mergeCell ref="B721:J721"/>
    <mergeCell ref="K721:N721"/>
    <mergeCell ref="O721:Q721"/>
    <mergeCell ref="R721:T721"/>
    <mergeCell ref="R720:T720"/>
    <mergeCell ref="U720:W720"/>
    <mergeCell ref="B719:J719"/>
    <mergeCell ref="K719:L719"/>
    <mergeCell ref="B720:J720"/>
    <mergeCell ref="K720:L720"/>
    <mergeCell ref="M720:N720"/>
    <mergeCell ref="O720:Q720"/>
    <mergeCell ref="M719:N719"/>
    <mergeCell ref="O719:Q719"/>
    <mergeCell ref="R717:T717"/>
    <mergeCell ref="U717:W717"/>
    <mergeCell ref="R718:T718"/>
    <mergeCell ref="U718:W718"/>
    <mergeCell ref="R719:T719"/>
    <mergeCell ref="U719:W719"/>
    <mergeCell ref="B718:J718"/>
    <mergeCell ref="K718:L718"/>
    <mergeCell ref="M718:N718"/>
    <mergeCell ref="O718:Q718"/>
    <mergeCell ref="B717:J717"/>
    <mergeCell ref="K717:L717"/>
    <mergeCell ref="M717:N717"/>
    <mergeCell ref="O717:Q717"/>
    <mergeCell ref="R716:T716"/>
    <mergeCell ref="U716:W716"/>
    <mergeCell ref="B715:J715"/>
    <mergeCell ref="K715:L715"/>
    <mergeCell ref="B716:J716"/>
    <mergeCell ref="K716:L716"/>
    <mergeCell ref="M716:N716"/>
    <mergeCell ref="O716:Q716"/>
    <mergeCell ref="M715:N715"/>
    <mergeCell ref="O715:Q715"/>
    <mergeCell ref="R713:T713"/>
    <mergeCell ref="U713:W713"/>
    <mergeCell ref="R714:T714"/>
    <mergeCell ref="U714:W714"/>
    <mergeCell ref="R715:T715"/>
    <mergeCell ref="U715:W715"/>
    <mergeCell ref="B714:J714"/>
    <mergeCell ref="K714:L714"/>
    <mergeCell ref="M714:N714"/>
    <mergeCell ref="O714:Q714"/>
    <mergeCell ref="B713:J713"/>
    <mergeCell ref="K713:L713"/>
    <mergeCell ref="M713:N713"/>
    <mergeCell ref="O713:Q713"/>
    <mergeCell ref="R712:T712"/>
    <mergeCell ref="U712:W712"/>
    <mergeCell ref="B711:J711"/>
    <mergeCell ref="K711:L711"/>
    <mergeCell ref="B712:J712"/>
    <mergeCell ref="K712:L712"/>
    <mergeCell ref="M712:N712"/>
    <mergeCell ref="O712:Q712"/>
    <mergeCell ref="M711:N711"/>
    <mergeCell ref="O711:Q711"/>
    <mergeCell ref="R709:T709"/>
    <mergeCell ref="U709:W709"/>
    <mergeCell ref="R710:T710"/>
    <mergeCell ref="U710:W710"/>
    <mergeCell ref="R711:T711"/>
    <mergeCell ref="U711:W711"/>
    <mergeCell ref="B710:J710"/>
    <mergeCell ref="K710:L710"/>
    <mergeCell ref="M710:N710"/>
    <mergeCell ref="O710:Q710"/>
    <mergeCell ref="B709:J709"/>
    <mergeCell ref="K709:L709"/>
    <mergeCell ref="M709:N709"/>
    <mergeCell ref="O709:Q709"/>
    <mergeCell ref="R708:T708"/>
    <mergeCell ref="U708:W708"/>
    <mergeCell ref="B707:J707"/>
    <mergeCell ref="K707:L707"/>
    <mergeCell ref="B708:J708"/>
    <mergeCell ref="K708:L708"/>
    <mergeCell ref="M708:N708"/>
    <mergeCell ref="O708:Q708"/>
    <mergeCell ref="M707:N707"/>
    <mergeCell ref="O707:Q707"/>
    <mergeCell ref="R705:T705"/>
    <mergeCell ref="U705:W705"/>
    <mergeCell ref="R706:T706"/>
    <mergeCell ref="U706:W706"/>
    <mergeCell ref="R707:T707"/>
    <mergeCell ref="U707:W707"/>
    <mergeCell ref="B706:J706"/>
    <mergeCell ref="K706:L706"/>
    <mergeCell ref="M706:N706"/>
    <mergeCell ref="O706:Q706"/>
    <mergeCell ref="B705:J705"/>
    <mergeCell ref="K705:L705"/>
    <mergeCell ref="M705:N705"/>
    <mergeCell ref="O705:Q705"/>
    <mergeCell ref="R704:T704"/>
    <mergeCell ref="U704:W704"/>
    <mergeCell ref="B703:J703"/>
    <mergeCell ref="K703:L703"/>
    <mergeCell ref="B704:J704"/>
    <mergeCell ref="K704:L704"/>
    <mergeCell ref="M704:N704"/>
    <mergeCell ref="O704:Q704"/>
    <mergeCell ref="M703:N703"/>
    <mergeCell ref="O703:Q703"/>
    <mergeCell ref="R701:T701"/>
    <mergeCell ref="U701:W701"/>
    <mergeCell ref="R702:T702"/>
    <mergeCell ref="U702:W702"/>
    <mergeCell ref="R703:T703"/>
    <mergeCell ref="U703:W703"/>
    <mergeCell ref="B702:J702"/>
    <mergeCell ref="K702:L702"/>
    <mergeCell ref="M702:N702"/>
    <mergeCell ref="O702:Q702"/>
    <mergeCell ref="B701:J701"/>
    <mergeCell ref="K701:L701"/>
    <mergeCell ref="M701:N701"/>
    <mergeCell ref="O701:Q701"/>
    <mergeCell ref="R699:T699"/>
    <mergeCell ref="U699:W699"/>
    <mergeCell ref="B700:J700"/>
    <mergeCell ref="K700:L700"/>
    <mergeCell ref="M700:N700"/>
    <mergeCell ref="O700:Q700"/>
    <mergeCell ref="R700:T700"/>
    <mergeCell ref="U700:W700"/>
    <mergeCell ref="B699:J699"/>
    <mergeCell ref="K699:L699"/>
    <mergeCell ref="M699:N699"/>
    <mergeCell ref="O699:Q699"/>
    <mergeCell ref="A695:W695"/>
    <mergeCell ref="A697:A698"/>
    <mergeCell ref="B697:J698"/>
    <mergeCell ref="K697:L698"/>
    <mergeCell ref="M697:N698"/>
    <mergeCell ref="O697:Q698"/>
    <mergeCell ref="R697:W697"/>
    <mergeCell ref="R698:T698"/>
    <mergeCell ref="U698:W698"/>
    <mergeCell ref="U689:W689"/>
    <mergeCell ref="A692:W692"/>
    <mergeCell ref="A693:W693"/>
    <mergeCell ref="A694:W694"/>
    <mergeCell ref="B689:J689"/>
    <mergeCell ref="K689:N689"/>
    <mergeCell ref="O689:Q689"/>
    <mergeCell ref="R689:T689"/>
    <mergeCell ref="U687:W687"/>
    <mergeCell ref="B688:J688"/>
    <mergeCell ref="K688:N688"/>
    <mergeCell ref="O688:Q688"/>
    <mergeCell ref="R688:T688"/>
    <mergeCell ref="U688:W688"/>
    <mergeCell ref="B687:J687"/>
    <mergeCell ref="K687:N687"/>
    <mergeCell ref="O687:Q687"/>
    <mergeCell ref="R687:T687"/>
    <mergeCell ref="U685:W685"/>
    <mergeCell ref="B686:J686"/>
    <mergeCell ref="K686:N686"/>
    <mergeCell ref="O686:Q686"/>
    <mergeCell ref="R686:T686"/>
    <mergeCell ref="U686:W686"/>
    <mergeCell ref="B685:J685"/>
    <mergeCell ref="K685:N685"/>
    <mergeCell ref="O685:Q685"/>
    <mergeCell ref="R685:T685"/>
    <mergeCell ref="U683:W683"/>
    <mergeCell ref="B684:J684"/>
    <mergeCell ref="K684:N684"/>
    <mergeCell ref="O684:Q684"/>
    <mergeCell ref="R684:T684"/>
    <mergeCell ref="U684:W684"/>
    <mergeCell ref="B683:J683"/>
    <mergeCell ref="K683:N683"/>
    <mergeCell ref="O683:Q683"/>
    <mergeCell ref="R683:T683"/>
    <mergeCell ref="U681:W681"/>
    <mergeCell ref="B682:J682"/>
    <mergeCell ref="K682:N682"/>
    <mergeCell ref="O682:Q682"/>
    <mergeCell ref="R682:T682"/>
    <mergeCell ref="U682:W682"/>
    <mergeCell ref="B681:J681"/>
    <mergeCell ref="K681:N681"/>
    <mergeCell ref="O681:Q681"/>
    <mergeCell ref="R681:T681"/>
    <mergeCell ref="U679:W679"/>
    <mergeCell ref="B680:J680"/>
    <mergeCell ref="K680:N680"/>
    <mergeCell ref="O680:Q680"/>
    <mergeCell ref="R680:T680"/>
    <mergeCell ref="U680:W680"/>
    <mergeCell ref="B679:J679"/>
    <mergeCell ref="K679:N679"/>
    <mergeCell ref="O679:Q679"/>
    <mergeCell ref="R679:T679"/>
    <mergeCell ref="U677:W677"/>
    <mergeCell ref="B678:J678"/>
    <mergeCell ref="K678:N678"/>
    <mergeCell ref="O678:Q678"/>
    <mergeCell ref="R678:T678"/>
    <mergeCell ref="U678:W678"/>
    <mergeCell ref="B677:J677"/>
    <mergeCell ref="K677:N677"/>
    <mergeCell ref="O677:Q677"/>
    <mergeCell ref="R677:T677"/>
    <mergeCell ref="R675:T675"/>
    <mergeCell ref="U675:W675"/>
    <mergeCell ref="B676:J676"/>
    <mergeCell ref="K676:N676"/>
    <mergeCell ref="O676:Q676"/>
    <mergeCell ref="R676:T676"/>
    <mergeCell ref="U676:W676"/>
    <mergeCell ref="U673:W673"/>
    <mergeCell ref="A674:A683"/>
    <mergeCell ref="B674:J674"/>
    <mergeCell ref="K674:N674"/>
    <mergeCell ref="O674:Q674"/>
    <mergeCell ref="R674:T674"/>
    <mergeCell ref="U674:W674"/>
    <mergeCell ref="B675:J675"/>
    <mergeCell ref="K675:N675"/>
    <mergeCell ref="O675:Q675"/>
    <mergeCell ref="B673:J673"/>
    <mergeCell ref="K673:N673"/>
    <mergeCell ref="O673:Q673"/>
    <mergeCell ref="R673:T673"/>
    <mergeCell ref="A666:W666"/>
    <mergeCell ref="A667:W667"/>
    <mergeCell ref="A668:W668"/>
    <mergeCell ref="A670:A672"/>
    <mergeCell ref="B670:J672"/>
    <mergeCell ref="K670:N672"/>
    <mergeCell ref="O670:Q672"/>
    <mergeCell ref="R670:W670"/>
    <mergeCell ref="R671:T672"/>
    <mergeCell ref="U671:W672"/>
    <mergeCell ref="AE662:AG662"/>
    <mergeCell ref="AH662:AJ662"/>
    <mergeCell ref="A665:W665"/>
    <mergeCell ref="P662:R662"/>
    <mergeCell ref="S662:U662"/>
    <mergeCell ref="V662:X662"/>
    <mergeCell ref="Y662:AA662"/>
    <mergeCell ref="B662:F662"/>
    <mergeCell ref="G662:I662"/>
    <mergeCell ref="J662:M662"/>
    <mergeCell ref="N662:O662"/>
    <mergeCell ref="Y661:AA661"/>
    <mergeCell ref="AB661:AD661"/>
    <mergeCell ref="P661:R661"/>
    <mergeCell ref="S661:U661"/>
    <mergeCell ref="V661:X661"/>
    <mergeCell ref="AB662:AD662"/>
    <mergeCell ref="AE661:AG661"/>
    <mergeCell ref="AH661:AJ661"/>
    <mergeCell ref="Y659:AA660"/>
    <mergeCell ref="AB659:AD660"/>
    <mergeCell ref="AE659:AG660"/>
    <mergeCell ref="B661:F661"/>
    <mergeCell ref="G661:I661"/>
    <mergeCell ref="J661:M661"/>
    <mergeCell ref="N661:O661"/>
    <mergeCell ref="A658:A660"/>
    <mergeCell ref="B658:F660"/>
    <mergeCell ref="G658:AG658"/>
    <mergeCell ref="AH658:AJ660"/>
    <mergeCell ref="G659:I660"/>
    <mergeCell ref="J659:M660"/>
    <mergeCell ref="N659:O660"/>
    <mergeCell ref="P659:R660"/>
    <mergeCell ref="S659:U660"/>
    <mergeCell ref="V659:X660"/>
    <mergeCell ref="A653:AJ653"/>
    <mergeCell ref="A654:AJ654"/>
    <mergeCell ref="A655:AJ655"/>
    <mergeCell ref="A656:P656"/>
    <mergeCell ref="Q656:R656"/>
    <mergeCell ref="S656:AJ656"/>
    <mergeCell ref="P650:R650"/>
    <mergeCell ref="S650:T650"/>
    <mergeCell ref="U650:W650"/>
    <mergeCell ref="X650:Z650"/>
    <mergeCell ref="B650:H650"/>
    <mergeCell ref="I650:J650"/>
    <mergeCell ref="K650:L650"/>
    <mergeCell ref="M650:O650"/>
    <mergeCell ref="P649:R649"/>
    <mergeCell ref="S649:T649"/>
    <mergeCell ref="U649:W649"/>
    <mergeCell ref="X649:Z649"/>
    <mergeCell ref="B649:H649"/>
    <mergeCell ref="I649:J649"/>
    <mergeCell ref="K649:L649"/>
    <mergeCell ref="M649:O649"/>
    <mergeCell ref="P648:R648"/>
    <mergeCell ref="S648:T648"/>
    <mergeCell ref="U648:W648"/>
    <mergeCell ref="X648:Z648"/>
    <mergeCell ref="B648:H648"/>
    <mergeCell ref="I648:J648"/>
    <mergeCell ref="K648:L648"/>
    <mergeCell ref="M648:O648"/>
    <mergeCell ref="P647:R647"/>
    <mergeCell ref="S647:T647"/>
    <mergeCell ref="U647:W647"/>
    <mergeCell ref="X647:Z647"/>
    <mergeCell ref="B647:H647"/>
    <mergeCell ref="I647:J647"/>
    <mergeCell ref="K647:L647"/>
    <mergeCell ref="M647:O647"/>
    <mergeCell ref="P646:R646"/>
    <mergeCell ref="S646:T646"/>
    <mergeCell ref="U646:W646"/>
    <mergeCell ref="X646:Z646"/>
    <mergeCell ref="B646:H646"/>
    <mergeCell ref="I646:J646"/>
    <mergeCell ref="K646:L646"/>
    <mergeCell ref="M646:O646"/>
    <mergeCell ref="P645:R645"/>
    <mergeCell ref="S645:T645"/>
    <mergeCell ref="U645:W645"/>
    <mergeCell ref="X645:Z645"/>
    <mergeCell ref="B645:H645"/>
    <mergeCell ref="I645:J645"/>
    <mergeCell ref="K645:L645"/>
    <mergeCell ref="M645:O645"/>
    <mergeCell ref="P644:R644"/>
    <mergeCell ref="S644:T644"/>
    <mergeCell ref="U644:W644"/>
    <mergeCell ref="X644:Z644"/>
    <mergeCell ref="B644:H644"/>
    <mergeCell ref="I644:J644"/>
    <mergeCell ref="K644:L644"/>
    <mergeCell ref="M644:O644"/>
    <mergeCell ref="P643:R643"/>
    <mergeCell ref="S643:T643"/>
    <mergeCell ref="U643:W643"/>
    <mergeCell ref="X643:Z643"/>
    <mergeCell ref="B643:H643"/>
    <mergeCell ref="I643:J643"/>
    <mergeCell ref="K643:L643"/>
    <mergeCell ref="M643:O643"/>
    <mergeCell ref="P642:R642"/>
    <mergeCell ref="S642:T642"/>
    <mergeCell ref="U642:W642"/>
    <mergeCell ref="X642:Z642"/>
    <mergeCell ref="B642:H642"/>
    <mergeCell ref="I642:J642"/>
    <mergeCell ref="K642:L642"/>
    <mergeCell ref="M642:O642"/>
    <mergeCell ref="P641:R641"/>
    <mergeCell ref="S641:T641"/>
    <mergeCell ref="U641:W641"/>
    <mergeCell ref="X641:Z641"/>
    <mergeCell ref="B641:H641"/>
    <mergeCell ref="I641:J641"/>
    <mergeCell ref="K641:L641"/>
    <mergeCell ref="M641:O641"/>
    <mergeCell ref="P640:R640"/>
    <mergeCell ref="S640:T640"/>
    <mergeCell ref="U640:W640"/>
    <mergeCell ref="X640:Z640"/>
    <mergeCell ref="B640:H640"/>
    <mergeCell ref="I640:J640"/>
    <mergeCell ref="K640:L640"/>
    <mergeCell ref="M640:O640"/>
    <mergeCell ref="P639:R639"/>
    <mergeCell ref="S639:T639"/>
    <mergeCell ref="U639:W639"/>
    <mergeCell ref="X639:Z639"/>
    <mergeCell ref="B639:H639"/>
    <mergeCell ref="I639:J639"/>
    <mergeCell ref="K639:L639"/>
    <mergeCell ref="M639:O639"/>
    <mergeCell ref="P638:R638"/>
    <mergeCell ref="S638:T638"/>
    <mergeCell ref="U638:W638"/>
    <mergeCell ref="X638:Z638"/>
    <mergeCell ref="B638:H638"/>
    <mergeCell ref="I638:J638"/>
    <mergeCell ref="K638:L638"/>
    <mergeCell ref="M638:O638"/>
    <mergeCell ref="P637:R637"/>
    <mergeCell ref="S637:T637"/>
    <mergeCell ref="U637:W637"/>
    <mergeCell ref="X637:Z637"/>
    <mergeCell ref="B637:H637"/>
    <mergeCell ref="I637:J637"/>
    <mergeCell ref="K637:L637"/>
    <mergeCell ref="M637:O637"/>
    <mergeCell ref="P636:R636"/>
    <mergeCell ref="S636:T636"/>
    <mergeCell ref="U636:W636"/>
    <mergeCell ref="X636:Z636"/>
    <mergeCell ref="B636:H636"/>
    <mergeCell ref="I636:J636"/>
    <mergeCell ref="K636:L636"/>
    <mergeCell ref="M636:O636"/>
    <mergeCell ref="U634:W634"/>
    <mergeCell ref="X634:Z634"/>
    <mergeCell ref="B635:H635"/>
    <mergeCell ref="I635:J635"/>
    <mergeCell ref="K635:L635"/>
    <mergeCell ref="M635:O635"/>
    <mergeCell ref="P635:R635"/>
    <mergeCell ref="S635:T635"/>
    <mergeCell ref="U635:W635"/>
    <mergeCell ref="X635:Z635"/>
    <mergeCell ref="A631:Z631"/>
    <mergeCell ref="A632:Z632"/>
    <mergeCell ref="A633:A634"/>
    <mergeCell ref="B633:H634"/>
    <mergeCell ref="I633:J634"/>
    <mergeCell ref="K633:L634"/>
    <mergeCell ref="M633:O634"/>
    <mergeCell ref="P633:R634"/>
    <mergeCell ref="S633:T634"/>
    <mergeCell ref="U633:Z633"/>
    <mergeCell ref="P626:Q626"/>
    <mergeCell ref="R626:T626"/>
    <mergeCell ref="U626:W626"/>
    <mergeCell ref="B627:I627"/>
    <mergeCell ref="J627:K627"/>
    <mergeCell ref="L627:M627"/>
    <mergeCell ref="N627:O627"/>
    <mergeCell ref="P627:Q627"/>
    <mergeCell ref="R627:T627"/>
    <mergeCell ref="U627:W627"/>
    <mergeCell ref="B626:I626"/>
    <mergeCell ref="J626:K626"/>
    <mergeCell ref="L626:M626"/>
    <mergeCell ref="N626:O626"/>
    <mergeCell ref="P624:Q624"/>
    <mergeCell ref="R624:T624"/>
    <mergeCell ref="U624:W624"/>
    <mergeCell ref="B625:I625"/>
    <mergeCell ref="J625:K625"/>
    <mergeCell ref="L625:M625"/>
    <mergeCell ref="N625:O625"/>
    <mergeCell ref="P625:Q625"/>
    <mergeCell ref="R625:T625"/>
    <mergeCell ref="U625:W625"/>
    <mergeCell ref="B624:I624"/>
    <mergeCell ref="J624:K624"/>
    <mergeCell ref="L624:M624"/>
    <mergeCell ref="N624:O624"/>
    <mergeCell ref="P622:Q622"/>
    <mergeCell ref="R622:T622"/>
    <mergeCell ref="U622:W622"/>
    <mergeCell ref="B623:I623"/>
    <mergeCell ref="J623:K623"/>
    <mergeCell ref="L623:M623"/>
    <mergeCell ref="N623:O623"/>
    <mergeCell ref="P623:Q623"/>
    <mergeCell ref="R623:T623"/>
    <mergeCell ref="U623:W623"/>
    <mergeCell ref="B622:I622"/>
    <mergeCell ref="J622:K622"/>
    <mergeCell ref="L622:M622"/>
    <mergeCell ref="N622:O622"/>
    <mergeCell ref="P620:Q620"/>
    <mergeCell ref="R620:T620"/>
    <mergeCell ref="U620:W620"/>
    <mergeCell ref="B621:I621"/>
    <mergeCell ref="J621:K621"/>
    <mergeCell ref="L621:M621"/>
    <mergeCell ref="N621:O621"/>
    <mergeCell ref="P621:Q621"/>
    <mergeCell ref="R621:T621"/>
    <mergeCell ref="U621:W621"/>
    <mergeCell ref="B620:I620"/>
    <mergeCell ref="J620:K620"/>
    <mergeCell ref="L620:M620"/>
    <mergeCell ref="N620:O620"/>
    <mergeCell ref="P618:Q618"/>
    <mergeCell ref="R618:T618"/>
    <mergeCell ref="U618:W618"/>
    <mergeCell ref="B619:I619"/>
    <mergeCell ref="J619:K619"/>
    <mergeCell ref="L619:M619"/>
    <mergeCell ref="N619:O619"/>
    <mergeCell ref="P619:Q619"/>
    <mergeCell ref="R619:T619"/>
    <mergeCell ref="U619:W619"/>
    <mergeCell ref="B618:I618"/>
    <mergeCell ref="J618:K618"/>
    <mergeCell ref="L618:M618"/>
    <mergeCell ref="N618:O618"/>
    <mergeCell ref="P616:Q616"/>
    <mergeCell ref="R616:T616"/>
    <mergeCell ref="U616:W616"/>
    <mergeCell ref="B617:I617"/>
    <mergeCell ref="J617:K617"/>
    <mergeCell ref="L617:M617"/>
    <mergeCell ref="N617:O617"/>
    <mergeCell ref="P617:Q617"/>
    <mergeCell ref="R617:T617"/>
    <mergeCell ref="U617:W617"/>
    <mergeCell ref="B616:I616"/>
    <mergeCell ref="J616:K616"/>
    <mergeCell ref="L616:M616"/>
    <mergeCell ref="N616:O616"/>
    <mergeCell ref="P614:Q614"/>
    <mergeCell ref="R614:T614"/>
    <mergeCell ref="U614:W614"/>
    <mergeCell ref="B615:I615"/>
    <mergeCell ref="J615:K615"/>
    <mergeCell ref="L615:M615"/>
    <mergeCell ref="N615:O615"/>
    <mergeCell ref="P615:Q615"/>
    <mergeCell ref="R615:T615"/>
    <mergeCell ref="U615:W615"/>
    <mergeCell ref="B614:I614"/>
    <mergeCell ref="J614:K614"/>
    <mergeCell ref="L614:M614"/>
    <mergeCell ref="N614:O614"/>
    <mergeCell ref="P612:Q612"/>
    <mergeCell ref="R612:T612"/>
    <mergeCell ref="U612:W612"/>
    <mergeCell ref="B613:I613"/>
    <mergeCell ref="J613:K613"/>
    <mergeCell ref="L613:M613"/>
    <mergeCell ref="N613:O613"/>
    <mergeCell ref="P613:Q613"/>
    <mergeCell ref="R613:T613"/>
    <mergeCell ref="U613:W613"/>
    <mergeCell ref="B612:I612"/>
    <mergeCell ref="J612:K612"/>
    <mergeCell ref="L612:M612"/>
    <mergeCell ref="N612:O612"/>
    <mergeCell ref="P610:Q610"/>
    <mergeCell ref="R610:T610"/>
    <mergeCell ref="U610:W610"/>
    <mergeCell ref="B611:I611"/>
    <mergeCell ref="J611:K611"/>
    <mergeCell ref="L611:M611"/>
    <mergeCell ref="N611:O611"/>
    <mergeCell ref="P611:Q611"/>
    <mergeCell ref="R611:T611"/>
    <mergeCell ref="U611:W611"/>
    <mergeCell ref="B610:I610"/>
    <mergeCell ref="J610:K610"/>
    <mergeCell ref="L610:M610"/>
    <mergeCell ref="N610:O610"/>
    <mergeCell ref="P608:Q608"/>
    <mergeCell ref="R608:T608"/>
    <mergeCell ref="U608:W608"/>
    <mergeCell ref="B609:I609"/>
    <mergeCell ref="J609:K609"/>
    <mergeCell ref="L609:M609"/>
    <mergeCell ref="N609:O609"/>
    <mergeCell ref="P609:Q609"/>
    <mergeCell ref="R609:T609"/>
    <mergeCell ref="U609:W609"/>
    <mergeCell ref="B608:I608"/>
    <mergeCell ref="J608:K608"/>
    <mergeCell ref="L608:M608"/>
    <mergeCell ref="N608:O608"/>
    <mergeCell ref="P606:Q606"/>
    <mergeCell ref="R606:T606"/>
    <mergeCell ref="U606:W606"/>
    <mergeCell ref="B607:I607"/>
    <mergeCell ref="J607:K607"/>
    <mergeCell ref="L607:M607"/>
    <mergeCell ref="N607:O607"/>
    <mergeCell ref="P607:Q607"/>
    <mergeCell ref="R607:T607"/>
    <mergeCell ref="U607:W607"/>
    <mergeCell ref="B606:I606"/>
    <mergeCell ref="J606:K606"/>
    <mergeCell ref="L606:M606"/>
    <mergeCell ref="N606:O606"/>
    <mergeCell ref="P604:Q604"/>
    <mergeCell ref="R604:T604"/>
    <mergeCell ref="U604:W604"/>
    <mergeCell ref="B605:I605"/>
    <mergeCell ref="J605:K605"/>
    <mergeCell ref="L605:M605"/>
    <mergeCell ref="N605:O605"/>
    <mergeCell ref="P605:Q605"/>
    <mergeCell ref="R605:T605"/>
    <mergeCell ref="U605:W605"/>
    <mergeCell ref="B604:I604"/>
    <mergeCell ref="J604:K604"/>
    <mergeCell ref="L604:M604"/>
    <mergeCell ref="N604:O604"/>
    <mergeCell ref="P602:Q602"/>
    <mergeCell ref="R602:T602"/>
    <mergeCell ref="U602:W602"/>
    <mergeCell ref="B603:I603"/>
    <mergeCell ref="J603:K603"/>
    <mergeCell ref="L603:M603"/>
    <mergeCell ref="N603:O603"/>
    <mergeCell ref="P603:Q603"/>
    <mergeCell ref="R603:T603"/>
    <mergeCell ref="U603:W603"/>
    <mergeCell ref="B602:I602"/>
    <mergeCell ref="J602:K602"/>
    <mergeCell ref="L602:M602"/>
    <mergeCell ref="N602:O602"/>
    <mergeCell ref="P600:Q600"/>
    <mergeCell ref="R600:T600"/>
    <mergeCell ref="U600:W600"/>
    <mergeCell ref="B601:I601"/>
    <mergeCell ref="J601:K601"/>
    <mergeCell ref="L601:M601"/>
    <mergeCell ref="N601:O601"/>
    <mergeCell ref="P601:Q601"/>
    <mergeCell ref="R601:T601"/>
    <mergeCell ref="U601:W601"/>
    <mergeCell ref="B600:I600"/>
    <mergeCell ref="J600:K600"/>
    <mergeCell ref="L600:M600"/>
    <mergeCell ref="N600:O600"/>
    <mergeCell ref="P598:Q598"/>
    <mergeCell ref="R598:T598"/>
    <mergeCell ref="U598:W598"/>
    <mergeCell ref="B599:I599"/>
    <mergeCell ref="J599:K599"/>
    <mergeCell ref="L599:M599"/>
    <mergeCell ref="N599:O599"/>
    <mergeCell ref="P599:Q599"/>
    <mergeCell ref="R599:T599"/>
    <mergeCell ref="U599:W599"/>
    <mergeCell ref="B598:I598"/>
    <mergeCell ref="J598:K598"/>
    <mergeCell ref="L598:M598"/>
    <mergeCell ref="N598:O598"/>
    <mergeCell ref="P596:Q596"/>
    <mergeCell ref="R596:T596"/>
    <mergeCell ref="U596:W596"/>
    <mergeCell ref="B597:I597"/>
    <mergeCell ref="J597:K597"/>
    <mergeCell ref="L597:M597"/>
    <mergeCell ref="N597:O597"/>
    <mergeCell ref="P597:Q597"/>
    <mergeCell ref="R597:T597"/>
    <mergeCell ref="U597:W597"/>
    <mergeCell ref="B596:I596"/>
    <mergeCell ref="J596:K596"/>
    <mergeCell ref="L596:M596"/>
    <mergeCell ref="N596:O596"/>
    <mergeCell ref="P594:Q594"/>
    <mergeCell ref="R594:T594"/>
    <mergeCell ref="U594:W594"/>
    <mergeCell ref="B595:I595"/>
    <mergeCell ref="J595:K595"/>
    <mergeCell ref="L595:M595"/>
    <mergeCell ref="N595:O595"/>
    <mergeCell ref="P595:Q595"/>
    <mergeCell ref="R595:T595"/>
    <mergeCell ref="U595:W595"/>
    <mergeCell ref="B594:I594"/>
    <mergeCell ref="J594:K594"/>
    <mergeCell ref="L594:M594"/>
    <mergeCell ref="N594:O594"/>
    <mergeCell ref="P592:Q592"/>
    <mergeCell ref="R592:T592"/>
    <mergeCell ref="U592:W592"/>
    <mergeCell ref="B593:I593"/>
    <mergeCell ref="J593:K593"/>
    <mergeCell ref="L593:M593"/>
    <mergeCell ref="N593:O593"/>
    <mergeCell ref="P593:Q593"/>
    <mergeCell ref="R593:T593"/>
    <mergeCell ref="U593:W593"/>
    <mergeCell ref="B592:I592"/>
    <mergeCell ref="J592:K592"/>
    <mergeCell ref="L592:M592"/>
    <mergeCell ref="N592:O592"/>
    <mergeCell ref="P590:Q590"/>
    <mergeCell ref="R590:T590"/>
    <mergeCell ref="U590:W590"/>
    <mergeCell ref="B591:I591"/>
    <mergeCell ref="J591:K591"/>
    <mergeCell ref="L591:M591"/>
    <mergeCell ref="N591:O591"/>
    <mergeCell ref="P591:Q591"/>
    <mergeCell ref="R591:T591"/>
    <mergeCell ref="U591:W591"/>
    <mergeCell ref="B590:I590"/>
    <mergeCell ref="J590:K590"/>
    <mergeCell ref="L590:M590"/>
    <mergeCell ref="N590:O590"/>
    <mergeCell ref="P588:Q588"/>
    <mergeCell ref="R588:T588"/>
    <mergeCell ref="U588:W588"/>
    <mergeCell ref="B589:I589"/>
    <mergeCell ref="J589:K589"/>
    <mergeCell ref="L589:M589"/>
    <mergeCell ref="N589:O589"/>
    <mergeCell ref="P589:Q589"/>
    <mergeCell ref="R589:T589"/>
    <mergeCell ref="U589:W589"/>
    <mergeCell ref="B588:I588"/>
    <mergeCell ref="J588:K588"/>
    <mergeCell ref="L588:M588"/>
    <mergeCell ref="N588:O588"/>
    <mergeCell ref="P586:Q586"/>
    <mergeCell ref="R586:T586"/>
    <mergeCell ref="U586:W586"/>
    <mergeCell ref="B587:I587"/>
    <mergeCell ref="J587:K587"/>
    <mergeCell ref="L587:M587"/>
    <mergeCell ref="N587:O587"/>
    <mergeCell ref="P587:Q587"/>
    <mergeCell ref="R587:T587"/>
    <mergeCell ref="U587:W587"/>
    <mergeCell ref="B586:I586"/>
    <mergeCell ref="J586:K586"/>
    <mergeCell ref="L586:M586"/>
    <mergeCell ref="N586:O586"/>
    <mergeCell ref="P584:Q584"/>
    <mergeCell ref="R584:T584"/>
    <mergeCell ref="U584:W584"/>
    <mergeCell ref="B585:I585"/>
    <mergeCell ref="J585:K585"/>
    <mergeCell ref="L585:M585"/>
    <mergeCell ref="N585:O585"/>
    <mergeCell ref="P585:Q585"/>
    <mergeCell ref="R585:T585"/>
    <mergeCell ref="U585:W585"/>
    <mergeCell ref="B584:I584"/>
    <mergeCell ref="J584:K584"/>
    <mergeCell ref="L584:M584"/>
    <mergeCell ref="N584:O584"/>
    <mergeCell ref="P582:Q582"/>
    <mergeCell ref="R582:T582"/>
    <mergeCell ref="U582:W582"/>
    <mergeCell ref="B583:I583"/>
    <mergeCell ref="J583:K583"/>
    <mergeCell ref="L583:M583"/>
    <mergeCell ref="N583:O583"/>
    <mergeCell ref="P583:Q583"/>
    <mergeCell ref="R583:T583"/>
    <mergeCell ref="U583:W583"/>
    <mergeCell ref="B582:I582"/>
    <mergeCell ref="J582:K582"/>
    <mergeCell ref="L582:M582"/>
    <mergeCell ref="N582:O582"/>
    <mergeCell ref="P580:Q580"/>
    <mergeCell ref="R580:T580"/>
    <mergeCell ref="U580:W580"/>
    <mergeCell ref="B581:I581"/>
    <mergeCell ref="J581:K581"/>
    <mergeCell ref="L581:M581"/>
    <mergeCell ref="N581:O581"/>
    <mergeCell ref="P581:Q581"/>
    <mergeCell ref="R581:T581"/>
    <mergeCell ref="U581:W581"/>
    <mergeCell ref="B580:I580"/>
    <mergeCell ref="J580:K580"/>
    <mergeCell ref="L580:M580"/>
    <mergeCell ref="N580:O580"/>
    <mergeCell ref="P578:Q578"/>
    <mergeCell ref="R578:T578"/>
    <mergeCell ref="U578:W578"/>
    <mergeCell ref="B579:I579"/>
    <mergeCell ref="J579:K579"/>
    <mergeCell ref="L579:M579"/>
    <mergeCell ref="N579:O579"/>
    <mergeCell ref="P579:Q579"/>
    <mergeCell ref="R579:T579"/>
    <mergeCell ref="U579:W579"/>
    <mergeCell ref="B578:I578"/>
    <mergeCell ref="J578:K578"/>
    <mergeCell ref="L578:M578"/>
    <mergeCell ref="N578:O578"/>
    <mergeCell ref="P576:Q576"/>
    <mergeCell ref="R576:T576"/>
    <mergeCell ref="U576:W576"/>
    <mergeCell ref="B577:I577"/>
    <mergeCell ref="J577:K577"/>
    <mergeCell ref="L577:M577"/>
    <mergeCell ref="N577:O577"/>
    <mergeCell ref="P577:Q577"/>
    <mergeCell ref="R577:T577"/>
    <mergeCell ref="U577:W577"/>
    <mergeCell ref="B576:I576"/>
    <mergeCell ref="J576:K576"/>
    <mergeCell ref="L576:M576"/>
    <mergeCell ref="N576:O576"/>
    <mergeCell ref="P574:Q574"/>
    <mergeCell ref="R574:T574"/>
    <mergeCell ref="U574:W574"/>
    <mergeCell ref="B575:I575"/>
    <mergeCell ref="J575:K575"/>
    <mergeCell ref="L575:M575"/>
    <mergeCell ref="N575:O575"/>
    <mergeCell ref="P575:Q575"/>
    <mergeCell ref="R575:T575"/>
    <mergeCell ref="U575:W575"/>
    <mergeCell ref="B574:I574"/>
    <mergeCell ref="J574:K574"/>
    <mergeCell ref="L574:M574"/>
    <mergeCell ref="N574:O574"/>
    <mergeCell ref="P572:Q572"/>
    <mergeCell ref="R572:T572"/>
    <mergeCell ref="U572:W572"/>
    <mergeCell ref="B573:I573"/>
    <mergeCell ref="J573:K573"/>
    <mergeCell ref="L573:M573"/>
    <mergeCell ref="N573:O573"/>
    <mergeCell ref="P573:Q573"/>
    <mergeCell ref="R573:T573"/>
    <mergeCell ref="U573:W573"/>
    <mergeCell ref="B572:I572"/>
    <mergeCell ref="J572:K572"/>
    <mergeCell ref="L572:M572"/>
    <mergeCell ref="N572:O572"/>
    <mergeCell ref="P570:Q570"/>
    <mergeCell ref="R570:T570"/>
    <mergeCell ref="U570:W570"/>
    <mergeCell ref="B571:I571"/>
    <mergeCell ref="J571:K571"/>
    <mergeCell ref="L571:M571"/>
    <mergeCell ref="N571:O571"/>
    <mergeCell ref="P571:Q571"/>
    <mergeCell ref="R571:T571"/>
    <mergeCell ref="U571:W571"/>
    <mergeCell ref="B570:I570"/>
    <mergeCell ref="J570:K570"/>
    <mergeCell ref="L570:M570"/>
    <mergeCell ref="N570:O570"/>
    <mergeCell ref="P568:Q568"/>
    <mergeCell ref="R568:T568"/>
    <mergeCell ref="U568:W568"/>
    <mergeCell ref="B569:I569"/>
    <mergeCell ref="J569:K569"/>
    <mergeCell ref="L569:M569"/>
    <mergeCell ref="N569:O569"/>
    <mergeCell ref="P569:Q569"/>
    <mergeCell ref="R569:T569"/>
    <mergeCell ref="U569:W569"/>
    <mergeCell ref="B568:I568"/>
    <mergeCell ref="J568:K568"/>
    <mergeCell ref="L568:M568"/>
    <mergeCell ref="N568:O568"/>
    <mergeCell ref="P566:Q566"/>
    <mergeCell ref="R566:T566"/>
    <mergeCell ref="U566:W566"/>
    <mergeCell ref="B567:I567"/>
    <mergeCell ref="J567:K567"/>
    <mergeCell ref="L567:M567"/>
    <mergeCell ref="N567:O567"/>
    <mergeCell ref="P567:Q567"/>
    <mergeCell ref="R567:T567"/>
    <mergeCell ref="U567:W567"/>
    <mergeCell ref="B566:I566"/>
    <mergeCell ref="J566:K566"/>
    <mergeCell ref="L566:M566"/>
    <mergeCell ref="N566:O566"/>
    <mergeCell ref="P564:Q564"/>
    <mergeCell ref="R564:T564"/>
    <mergeCell ref="U564:W564"/>
    <mergeCell ref="B565:I565"/>
    <mergeCell ref="J565:K565"/>
    <mergeCell ref="L565:M565"/>
    <mergeCell ref="N565:O565"/>
    <mergeCell ref="P565:Q565"/>
    <mergeCell ref="R565:T565"/>
    <mergeCell ref="U565:W565"/>
    <mergeCell ref="B564:I564"/>
    <mergeCell ref="J564:K564"/>
    <mergeCell ref="L564:M564"/>
    <mergeCell ref="N564:O564"/>
    <mergeCell ref="P562:Q562"/>
    <mergeCell ref="R562:T562"/>
    <mergeCell ref="U562:W562"/>
    <mergeCell ref="B563:I563"/>
    <mergeCell ref="J563:K563"/>
    <mergeCell ref="L563:M563"/>
    <mergeCell ref="N563:O563"/>
    <mergeCell ref="P563:Q563"/>
    <mergeCell ref="R563:T563"/>
    <mergeCell ref="U563:W563"/>
    <mergeCell ref="B562:I562"/>
    <mergeCell ref="J562:K562"/>
    <mergeCell ref="L562:M562"/>
    <mergeCell ref="N562:O562"/>
    <mergeCell ref="P560:Q560"/>
    <mergeCell ref="R560:T560"/>
    <mergeCell ref="U560:W560"/>
    <mergeCell ref="B561:I561"/>
    <mergeCell ref="J561:K561"/>
    <mergeCell ref="L561:M561"/>
    <mergeCell ref="N561:O561"/>
    <mergeCell ref="P561:Q561"/>
    <mergeCell ref="R561:T561"/>
    <mergeCell ref="U561:W561"/>
    <mergeCell ref="B560:I560"/>
    <mergeCell ref="J560:K560"/>
    <mergeCell ref="L560:M560"/>
    <mergeCell ref="N560:O560"/>
    <mergeCell ref="P558:Q558"/>
    <mergeCell ref="R558:T558"/>
    <mergeCell ref="U558:W558"/>
    <mergeCell ref="B559:I559"/>
    <mergeCell ref="J559:K559"/>
    <mergeCell ref="L559:M559"/>
    <mergeCell ref="N559:O559"/>
    <mergeCell ref="P559:Q559"/>
    <mergeCell ref="R559:T559"/>
    <mergeCell ref="U559:W559"/>
    <mergeCell ref="B558:I558"/>
    <mergeCell ref="J558:K558"/>
    <mergeCell ref="L558:M558"/>
    <mergeCell ref="N558:O558"/>
    <mergeCell ref="P556:Q556"/>
    <mergeCell ref="R556:T556"/>
    <mergeCell ref="U556:W556"/>
    <mergeCell ref="B557:I557"/>
    <mergeCell ref="J557:K557"/>
    <mergeCell ref="L557:M557"/>
    <mergeCell ref="N557:O557"/>
    <mergeCell ref="P557:Q557"/>
    <mergeCell ref="R557:T557"/>
    <mergeCell ref="U557:W557"/>
    <mergeCell ref="B556:I556"/>
    <mergeCell ref="J556:K556"/>
    <mergeCell ref="L556:M556"/>
    <mergeCell ref="N556:O556"/>
    <mergeCell ref="P554:Q554"/>
    <mergeCell ref="R554:T554"/>
    <mergeCell ref="U554:W554"/>
    <mergeCell ref="B555:I555"/>
    <mergeCell ref="J555:K555"/>
    <mergeCell ref="L555:M555"/>
    <mergeCell ref="N555:O555"/>
    <mergeCell ref="P555:Q555"/>
    <mergeCell ref="R555:T555"/>
    <mergeCell ref="U555:W555"/>
    <mergeCell ref="B554:I554"/>
    <mergeCell ref="J554:K554"/>
    <mergeCell ref="L554:M554"/>
    <mergeCell ref="N554:O554"/>
    <mergeCell ref="P552:Q552"/>
    <mergeCell ref="R552:T552"/>
    <mergeCell ref="U552:W552"/>
    <mergeCell ref="B553:I553"/>
    <mergeCell ref="J553:K553"/>
    <mergeCell ref="L553:M553"/>
    <mergeCell ref="N553:O553"/>
    <mergeCell ref="P553:Q553"/>
    <mergeCell ref="R553:T553"/>
    <mergeCell ref="U553:W553"/>
    <mergeCell ref="B552:I552"/>
    <mergeCell ref="J552:K552"/>
    <mergeCell ref="L552:M552"/>
    <mergeCell ref="N552:O552"/>
    <mergeCell ref="P550:Q550"/>
    <mergeCell ref="R550:T550"/>
    <mergeCell ref="U550:W550"/>
    <mergeCell ref="B551:I551"/>
    <mergeCell ref="J551:K551"/>
    <mergeCell ref="L551:M551"/>
    <mergeCell ref="N551:O551"/>
    <mergeCell ref="P551:Q551"/>
    <mergeCell ref="R551:T551"/>
    <mergeCell ref="U551:W551"/>
    <mergeCell ref="B550:I550"/>
    <mergeCell ref="J550:K550"/>
    <mergeCell ref="L550:M550"/>
    <mergeCell ref="N550:O550"/>
    <mergeCell ref="P548:Q548"/>
    <mergeCell ref="R548:T548"/>
    <mergeCell ref="U548:W548"/>
    <mergeCell ref="B549:I549"/>
    <mergeCell ref="J549:K549"/>
    <mergeCell ref="L549:M549"/>
    <mergeCell ref="N549:O549"/>
    <mergeCell ref="P549:Q549"/>
    <mergeCell ref="R549:T549"/>
    <mergeCell ref="U549:W549"/>
    <mergeCell ref="B548:I548"/>
    <mergeCell ref="J548:K548"/>
    <mergeCell ref="L548:M548"/>
    <mergeCell ref="N548:O548"/>
    <mergeCell ref="P546:Q546"/>
    <mergeCell ref="R546:T546"/>
    <mergeCell ref="U546:W546"/>
    <mergeCell ref="B547:I547"/>
    <mergeCell ref="J547:K547"/>
    <mergeCell ref="L547:M547"/>
    <mergeCell ref="N547:O547"/>
    <mergeCell ref="P547:Q547"/>
    <mergeCell ref="R547:T547"/>
    <mergeCell ref="U547:W547"/>
    <mergeCell ref="B546:I546"/>
    <mergeCell ref="J546:K546"/>
    <mergeCell ref="L546:M546"/>
    <mergeCell ref="N546:O546"/>
    <mergeCell ref="P544:Q544"/>
    <mergeCell ref="R544:T544"/>
    <mergeCell ref="U544:W544"/>
    <mergeCell ref="B545:I545"/>
    <mergeCell ref="J545:K545"/>
    <mergeCell ref="L545:M545"/>
    <mergeCell ref="N545:O545"/>
    <mergeCell ref="P545:Q545"/>
    <mergeCell ref="R545:T545"/>
    <mergeCell ref="U545:W545"/>
    <mergeCell ref="B544:I544"/>
    <mergeCell ref="J544:K544"/>
    <mergeCell ref="L544:M544"/>
    <mergeCell ref="N544:O544"/>
    <mergeCell ref="P542:Q542"/>
    <mergeCell ref="R542:T542"/>
    <mergeCell ref="U542:W542"/>
    <mergeCell ref="B543:I543"/>
    <mergeCell ref="J543:K543"/>
    <mergeCell ref="L543:M543"/>
    <mergeCell ref="N543:O543"/>
    <mergeCell ref="P543:Q543"/>
    <mergeCell ref="R543:T543"/>
    <mergeCell ref="U543:W543"/>
    <mergeCell ref="B542:I542"/>
    <mergeCell ref="J542:K542"/>
    <mergeCell ref="L542:M542"/>
    <mergeCell ref="N542:O542"/>
    <mergeCell ref="P540:Q540"/>
    <mergeCell ref="R540:T540"/>
    <mergeCell ref="U540:W540"/>
    <mergeCell ref="B541:I541"/>
    <mergeCell ref="J541:K541"/>
    <mergeCell ref="L541:M541"/>
    <mergeCell ref="N541:O541"/>
    <mergeCell ref="P541:Q541"/>
    <mergeCell ref="R541:T541"/>
    <mergeCell ref="U541:W541"/>
    <mergeCell ref="B540:I540"/>
    <mergeCell ref="J540:K540"/>
    <mergeCell ref="L540:M540"/>
    <mergeCell ref="N540:O540"/>
    <mergeCell ref="P538:Q538"/>
    <mergeCell ref="R538:T538"/>
    <mergeCell ref="U538:W538"/>
    <mergeCell ref="B539:I539"/>
    <mergeCell ref="J539:K539"/>
    <mergeCell ref="L539:M539"/>
    <mergeCell ref="N539:O539"/>
    <mergeCell ref="P539:Q539"/>
    <mergeCell ref="R539:T539"/>
    <mergeCell ref="U539:W539"/>
    <mergeCell ref="B538:I538"/>
    <mergeCell ref="J538:K538"/>
    <mergeCell ref="L538:M538"/>
    <mergeCell ref="N538:O538"/>
    <mergeCell ref="P536:Q536"/>
    <mergeCell ref="R536:T536"/>
    <mergeCell ref="U536:W536"/>
    <mergeCell ref="B537:I537"/>
    <mergeCell ref="J537:K537"/>
    <mergeCell ref="L537:M537"/>
    <mergeCell ref="N537:O537"/>
    <mergeCell ref="P537:Q537"/>
    <mergeCell ref="R537:T537"/>
    <mergeCell ref="U537:W537"/>
    <mergeCell ref="B536:I536"/>
    <mergeCell ref="J536:K536"/>
    <mergeCell ref="L536:M536"/>
    <mergeCell ref="N536:O536"/>
    <mergeCell ref="P534:Q534"/>
    <mergeCell ref="R534:T534"/>
    <mergeCell ref="U534:W534"/>
    <mergeCell ref="B535:I535"/>
    <mergeCell ref="J535:K535"/>
    <mergeCell ref="L535:M535"/>
    <mergeCell ref="N535:O535"/>
    <mergeCell ref="P535:Q535"/>
    <mergeCell ref="R535:T535"/>
    <mergeCell ref="U535:W535"/>
    <mergeCell ref="B534:I534"/>
    <mergeCell ref="J534:K534"/>
    <mergeCell ref="L534:M534"/>
    <mergeCell ref="N534:O534"/>
    <mergeCell ref="P532:Q532"/>
    <mergeCell ref="R532:T532"/>
    <mergeCell ref="U532:W532"/>
    <mergeCell ref="B533:I533"/>
    <mergeCell ref="J533:K533"/>
    <mergeCell ref="L533:M533"/>
    <mergeCell ref="N533:O533"/>
    <mergeCell ref="P533:Q533"/>
    <mergeCell ref="R533:T533"/>
    <mergeCell ref="U533:W533"/>
    <mergeCell ref="B532:I532"/>
    <mergeCell ref="J532:K532"/>
    <mergeCell ref="L532:M532"/>
    <mergeCell ref="N532:O532"/>
    <mergeCell ref="P530:Q530"/>
    <mergeCell ref="R530:T530"/>
    <mergeCell ref="U530:W530"/>
    <mergeCell ref="B531:I531"/>
    <mergeCell ref="J531:K531"/>
    <mergeCell ref="L531:M531"/>
    <mergeCell ref="N531:O531"/>
    <mergeCell ref="P531:Q531"/>
    <mergeCell ref="R531:T531"/>
    <mergeCell ref="U531:W531"/>
    <mergeCell ref="B530:I530"/>
    <mergeCell ref="J530:K530"/>
    <mergeCell ref="L530:M530"/>
    <mergeCell ref="N530:O530"/>
    <mergeCell ref="P528:Q528"/>
    <mergeCell ref="R528:T528"/>
    <mergeCell ref="U528:W528"/>
    <mergeCell ref="B529:I529"/>
    <mergeCell ref="J529:K529"/>
    <mergeCell ref="L529:M529"/>
    <mergeCell ref="N529:O529"/>
    <mergeCell ref="P529:Q529"/>
    <mergeCell ref="R529:T529"/>
    <mergeCell ref="U529:W529"/>
    <mergeCell ref="B528:I528"/>
    <mergeCell ref="J528:K528"/>
    <mergeCell ref="L528:M528"/>
    <mergeCell ref="N528:O528"/>
    <mergeCell ref="P526:Q526"/>
    <mergeCell ref="R526:T526"/>
    <mergeCell ref="U526:W526"/>
    <mergeCell ref="B527:I527"/>
    <mergeCell ref="J527:K527"/>
    <mergeCell ref="L527:M527"/>
    <mergeCell ref="N527:O527"/>
    <mergeCell ref="P527:Q527"/>
    <mergeCell ref="R527:T527"/>
    <mergeCell ref="U527:W527"/>
    <mergeCell ref="B526:I526"/>
    <mergeCell ref="J526:K526"/>
    <mergeCell ref="L526:M526"/>
    <mergeCell ref="N526:O526"/>
    <mergeCell ref="P524:Q524"/>
    <mergeCell ref="R524:T524"/>
    <mergeCell ref="U524:W524"/>
    <mergeCell ref="B525:I525"/>
    <mergeCell ref="J525:K525"/>
    <mergeCell ref="L525:M525"/>
    <mergeCell ref="N525:O525"/>
    <mergeCell ref="P525:Q525"/>
    <mergeCell ref="R525:T525"/>
    <mergeCell ref="U525:W525"/>
    <mergeCell ref="B524:I524"/>
    <mergeCell ref="J524:K524"/>
    <mergeCell ref="L524:M524"/>
    <mergeCell ref="N524:O524"/>
    <mergeCell ref="P522:Q522"/>
    <mergeCell ref="R522:T522"/>
    <mergeCell ref="U522:W522"/>
    <mergeCell ref="B523:I523"/>
    <mergeCell ref="J523:K523"/>
    <mergeCell ref="L523:M523"/>
    <mergeCell ref="N523:O523"/>
    <mergeCell ref="P523:Q523"/>
    <mergeCell ref="R523:T523"/>
    <mergeCell ref="U523:W523"/>
    <mergeCell ref="B522:I522"/>
    <mergeCell ref="J522:K522"/>
    <mergeCell ref="L522:M522"/>
    <mergeCell ref="N522:O522"/>
    <mergeCell ref="A518:W518"/>
    <mergeCell ref="A520:A521"/>
    <mergeCell ref="B520:I521"/>
    <mergeCell ref="J520:K521"/>
    <mergeCell ref="L520:M521"/>
    <mergeCell ref="N520:O521"/>
    <mergeCell ref="P520:Q521"/>
    <mergeCell ref="R520:W520"/>
    <mergeCell ref="R521:T521"/>
    <mergeCell ref="U521:W521"/>
    <mergeCell ref="Y513:AD513"/>
    <mergeCell ref="A515:W515"/>
    <mergeCell ref="A516:W516"/>
    <mergeCell ref="A517:W517"/>
    <mergeCell ref="R513:T513"/>
    <mergeCell ref="U513:W513"/>
    <mergeCell ref="M513:N513"/>
    <mergeCell ref="O513:Q513"/>
    <mergeCell ref="B512:J512"/>
    <mergeCell ref="K512:L512"/>
    <mergeCell ref="B513:J513"/>
    <mergeCell ref="K513:L513"/>
    <mergeCell ref="M512:N512"/>
    <mergeCell ref="O512:Q512"/>
    <mergeCell ref="R510:T510"/>
    <mergeCell ref="U510:W510"/>
    <mergeCell ref="R511:T511"/>
    <mergeCell ref="U511:W511"/>
    <mergeCell ref="R512:T512"/>
    <mergeCell ref="U512:W512"/>
    <mergeCell ref="B511:J511"/>
    <mergeCell ref="K511:L511"/>
    <mergeCell ref="M511:N511"/>
    <mergeCell ref="O511:Q511"/>
    <mergeCell ref="B510:J510"/>
    <mergeCell ref="K510:L510"/>
    <mergeCell ref="M510:N510"/>
    <mergeCell ref="O510:Q510"/>
    <mergeCell ref="R509:T509"/>
    <mergeCell ref="U509:W509"/>
    <mergeCell ref="B508:J508"/>
    <mergeCell ref="K508:L508"/>
    <mergeCell ref="B509:J509"/>
    <mergeCell ref="K509:L509"/>
    <mergeCell ref="M509:N509"/>
    <mergeCell ref="O509:Q509"/>
    <mergeCell ref="M508:N508"/>
    <mergeCell ref="O508:Q508"/>
    <mergeCell ref="R506:T506"/>
    <mergeCell ref="U506:W506"/>
    <mergeCell ref="R507:T507"/>
    <mergeCell ref="U507:W507"/>
    <mergeCell ref="R508:T508"/>
    <mergeCell ref="U508:W508"/>
    <mergeCell ref="B507:J507"/>
    <mergeCell ref="K507:L507"/>
    <mergeCell ref="M507:N507"/>
    <mergeCell ref="O507:Q507"/>
    <mergeCell ref="B506:J506"/>
    <mergeCell ref="K506:L506"/>
    <mergeCell ref="M506:N506"/>
    <mergeCell ref="O506:Q506"/>
    <mergeCell ref="R505:T505"/>
    <mergeCell ref="U505:W505"/>
    <mergeCell ref="B504:J504"/>
    <mergeCell ref="K504:L504"/>
    <mergeCell ref="B505:J505"/>
    <mergeCell ref="K505:L505"/>
    <mergeCell ref="M505:N505"/>
    <mergeCell ref="O505:Q505"/>
    <mergeCell ref="M504:N504"/>
    <mergeCell ref="O504:Q504"/>
    <mergeCell ref="R502:T502"/>
    <mergeCell ref="U502:W502"/>
    <mergeCell ref="R503:T503"/>
    <mergeCell ref="U503:W503"/>
    <mergeCell ref="R504:T504"/>
    <mergeCell ref="U504:W504"/>
    <mergeCell ref="B503:J503"/>
    <mergeCell ref="K503:L503"/>
    <mergeCell ref="M503:N503"/>
    <mergeCell ref="O503:Q503"/>
    <mergeCell ref="B502:J502"/>
    <mergeCell ref="K502:L502"/>
    <mergeCell ref="M502:N502"/>
    <mergeCell ref="O502:Q502"/>
    <mergeCell ref="R501:T501"/>
    <mergeCell ref="U501:W501"/>
    <mergeCell ref="B500:J500"/>
    <mergeCell ref="K500:L500"/>
    <mergeCell ref="B501:J501"/>
    <mergeCell ref="K501:L501"/>
    <mergeCell ref="M501:N501"/>
    <mergeCell ref="O501:Q501"/>
    <mergeCell ref="M500:N500"/>
    <mergeCell ref="O500:Q500"/>
    <mergeCell ref="R498:T498"/>
    <mergeCell ref="U498:W498"/>
    <mergeCell ref="R499:T499"/>
    <mergeCell ref="U499:W499"/>
    <mergeCell ref="R500:T500"/>
    <mergeCell ref="U500:W500"/>
    <mergeCell ref="B499:J499"/>
    <mergeCell ref="K499:L499"/>
    <mergeCell ref="M499:N499"/>
    <mergeCell ref="O499:Q499"/>
    <mergeCell ref="B498:J498"/>
    <mergeCell ref="K498:L498"/>
    <mergeCell ref="M498:N498"/>
    <mergeCell ref="O498:Q498"/>
    <mergeCell ref="R497:T497"/>
    <mergeCell ref="U497:W497"/>
    <mergeCell ref="B496:J496"/>
    <mergeCell ref="K496:L496"/>
    <mergeCell ref="B497:J497"/>
    <mergeCell ref="K497:L497"/>
    <mergeCell ref="M497:N497"/>
    <mergeCell ref="O497:Q497"/>
    <mergeCell ref="M496:N496"/>
    <mergeCell ref="O496:Q496"/>
    <mergeCell ref="R494:T494"/>
    <mergeCell ref="U494:W494"/>
    <mergeCell ref="R495:T495"/>
    <mergeCell ref="U495:W495"/>
    <mergeCell ref="R496:T496"/>
    <mergeCell ref="U496:W496"/>
    <mergeCell ref="B495:J495"/>
    <mergeCell ref="K495:L495"/>
    <mergeCell ref="M495:N495"/>
    <mergeCell ref="O495:Q495"/>
    <mergeCell ref="B494:J494"/>
    <mergeCell ref="K494:L494"/>
    <mergeCell ref="M494:N494"/>
    <mergeCell ref="O494:Q494"/>
    <mergeCell ref="U491:W491"/>
    <mergeCell ref="A492:W492"/>
    <mergeCell ref="B493:J493"/>
    <mergeCell ref="K493:L493"/>
    <mergeCell ref="M493:N493"/>
    <mergeCell ref="O493:Q493"/>
    <mergeCell ref="R493:T493"/>
    <mergeCell ref="U493:W493"/>
    <mergeCell ref="B491:J491"/>
    <mergeCell ref="K491:L491"/>
    <mergeCell ref="M491:N491"/>
    <mergeCell ref="O491:Q491"/>
    <mergeCell ref="R489:T489"/>
    <mergeCell ref="O489:Q489"/>
    <mergeCell ref="R491:T491"/>
    <mergeCell ref="U489:W489"/>
    <mergeCell ref="B490:J490"/>
    <mergeCell ref="K490:L490"/>
    <mergeCell ref="M490:N490"/>
    <mergeCell ref="O490:Q490"/>
    <mergeCell ref="R490:T490"/>
    <mergeCell ref="U490:W490"/>
    <mergeCell ref="B489:J489"/>
    <mergeCell ref="K489:L489"/>
    <mergeCell ref="M489:N489"/>
    <mergeCell ref="A487:W487"/>
    <mergeCell ref="B488:J488"/>
    <mergeCell ref="K488:L488"/>
    <mergeCell ref="M488:N488"/>
    <mergeCell ref="O488:Q488"/>
    <mergeCell ref="R488:T488"/>
    <mergeCell ref="U488:W488"/>
    <mergeCell ref="R486:T486"/>
    <mergeCell ref="U486:W486"/>
    <mergeCell ref="B485:J485"/>
    <mergeCell ref="K485:L485"/>
    <mergeCell ref="B486:J486"/>
    <mergeCell ref="K486:L486"/>
    <mergeCell ref="M486:N486"/>
    <mergeCell ref="O486:Q486"/>
    <mergeCell ref="M485:N485"/>
    <mergeCell ref="O485:Q485"/>
    <mergeCell ref="R483:T483"/>
    <mergeCell ref="U483:W483"/>
    <mergeCell ref="R484:T484"/>
    <mergeCell ref="U484:W484"/>
    <mergeCell ref="R485:T485"/>
    <mergeCell ref="U485:W485"/>
    <mergeCell ref="B484:J484"/>
    <mergeCell ref="K484:L484"/>
    <mergeCell ref="M484:N484"/>
    <mergeCell ref="O484:Q484"/>
    <mergeCell ref="B483:J483"/>
    <mergeCell ref="K483:L483"/>
    <mergeCell ref="M483:N483"/>
    <mergeCell ref="O483:Q483"/>
    <mergeCell ref="R482:T482"/>
    <mergeCell ref="U482:W482"/>
    <mergeCell ref="B481:J481"/>
    <mergeCell ref="K481:L481"/>
    <mergeCell ref="B482:J482"/>
    <mergeCell ref="K482:L482"/>
    <mergeCell ref="M482:N482"/>
    <mergeCell ref="O482:Q482"/>
    <mergeCell ref="M481:N481"/>
    <mergeCell ref="O481:Q481"/>
    <mergeCell ref="R479:T479"/>
    <mergeCell ref="U479:W479"/>
    <mergeCell ref="R480:T480"/>
    <mergeCell ref="U480:W480"/>
    <mergeCell ref="R481:T481"/>
    <mergeCell ref="U481:W481"/>
    <mergeCell ref="B480:J480"/>
    <mergeCell ref="K480:L480"/>
    <mergeCell ref="M480:N480"/>
    <mergeCell ref="O480:Q480"/>
    <mergeCell ref="B479:J479"/>
    <mergeCell ref="K479:L479"/>
    <mergeCell ref="M479:N479"/>
    <mergeCell ref="O479:Q479"/>
    <mergeCell ref="R477:T477"/>
    <mergeCell ref="U477:W477"/>
    <mergeCell ref="B478:J478"/>
    <mergeCell ref="K478:L478"/>
    <mergeCell ref="M478:N478"/>
    <mergeCell ref="O478:Q478"/>
    <mergeCell ref="R478:T478"/>
    <mergeCell ref="U478:W478"/>
    <mergeCell ref="B477:J477"/>
    <mergeCell ref="K477:L477"/>
    <mergeCell ref="M477:N477"/>
    <mergeCell ref="O477:Q477"/>
    <mergeCell ref="R474:T474"/>
    <mergeCell ref="U474:W474"/>
    <mergeCell ref="A475:W475"/>
    <mergeCell ref="B476:J476"/>
    <mergeCell ref="K476:L476"/>
    <mergeCell ref="M476:N476"/>
    <mergeCell ref="O476:Q476"/>
    <mergeCell ref="R476:T476"/>
    <mergeCell ref="B474:J474"/>
    <mergeCell ref="K474:L474"/>
    <mergeCell ref="M474:N474"/>
    <mergeCell ref="O474:Q474"/>
    <mergeCell ref="R472:W472"/>
    <mergeCell ref="R473:T473"/>
    <mergeCell ref="U473:W473"/>
    <mergeCell ref="U476:W476"/>
    <mergeCell ref="A467:W467"/>
    <mergeCell ref="A468:W468"/>
    <mergeCell ref="A469:W469"/>
    <mergeCell ref="A629:Z629"/>
    <mergeCell ref="A470:W470"/>
    <mergeCell ref="A472:A473"/>
    <mergeCell ref="B472:J473"/>
    <mergeCell ref="K472:L473"/>
    <mergeCell ref="M472:N473"/>
    <mergeCell ref="O472:Q473"/>
    <mergeCell ref="U463:W463"/>
    <mergeCell ref="B464:J464"/>
    <mergeCell ref="K464:N464"/>
    <mergeCell ref="O464:Q464"/>
    <mergeCell ref="R464:T464"/>
    <mergeCell ref="U464:W464"/>
    <mergeCell ref="B463:J463"/>
    <mergeCell ref="K463:N463"/>
    <mergeCell ref="O463:Q463"/>
    <mergeCell ref="R463:T463"/>
    <mergeCell ref="U461:W461"/>
    <mergeCell ref="B462:J462"/>
    <mergeCell ref="K462:N462"/>
    <mergeCell ref="O462:Q462"/>
    <mergeCell ref="R462:T462"/>
    <mergeCell ref="U462:W462"/>
    <mergeCell ref="B461:J461"/>
    <mergeCell ref="K461:N461"/>
    <mergeCell ref="O461:Q461"/>
    <mergeCell ref="R461:T461"/>
    <mergeCell ref="U459:W459"/>
    <mergeCell ref="B460:J460"/>
    <mergeCell ref="K460:N460"/>
    <mergeCell ref="O460:Q460"/>
    <mergeCell ref="R460:T460"/>
    <mergeCell ref="U460:W460"/>
    <mergeCell ref="B459:J459"/>
    <mergeCell ref="K459:N459"/>
    <mergeCell ref="O459:Q459"/>
    <mergeCell ref="R459:T459"/>
    <mergeCell ref="U457:W457"/>
    <mergeCell ref="B458:J458"/>
    <mergeCell ref="K458:N458"/>
    <mergeCell ref="O458:Q458"/>
    <mergeCell ref="R458:T458"/>
    <mergeCell ref="U458:W458"/>
    <mergeCell ref="B457:J457"/>
    <mergeCell ref="K457:N457"/>
    <mergeCell ref="O457:Q457"/>
    <mergeCell ref="R457:T457"/>
    <mergeCell ref="U455:W455"/>
    <mergeCell ref="B456:J456"/>
    <mergeCell ref="K456:N456"/>
    <mergeCell ref="O456:Q456"/>
    <mergeCell ref="R456:T456"/>
    <mergeCell ref="U456:W456"/>
    <mergeCell ref="B455:J455"/>
    <mergeCell ref="K455:N455"/>
    <mergeCell ref="O455:Q455"/>
    <mergeCell ref="R455:T455"/>
    <mergeCell ref="R453:T453"/>
    <mergeCell ref="U453:W453"/>
    <mergeCell ref="B454:J454"/>
    <mergeCell ref="K454:N454"/>
    <mergeCell ref="O454:Q454"/>
    <mergeCell ref="R454:T454"/>
    <mergeCell ref="U454:W454"/>
    <mergeCell ref="R451:T451"/>
    <mergeCell ref="U451:W451"/>
    <mergeCell ref="B452:J452"/>
    <mergeCell ref="K452:N452"/>
    <mergeCell ref="O452:Q452"/>
    <mergeCell ref="R452:T452"/>
    <mergeCell ref="U452:W452"/>
    <mergeCell ref="R449:T449"/>
    <mergeCell ref="U449:W449"/>
    <mergeCell ref="B450:J450"/>
    <mergeCell ref="K450:N450"/>
    <mergeCell ref="O450:Q450"/>
    <mergeCell ref="R450:T450"/>
    <mergeCell ref="U450:W450"/>
    <mergeCell ref="A449:A458"/>
    <mergeCell ref="B449:J449"/>
    <mergeCell ref="K449:N449"/>
    <mergeCell ref="O449:Q449"/>
    <mergeCell ref="B451:J451"/>
    <mergeCell ref="K451:N451"/>
    <mergeCell ref="O451:Q451"/>
    <mergeCell ref="B453:J453"/>
    <mergeCell ref="K453:N453"/>
    <mergeCell ref="O453:Q453"/>
    <mergeCell ref="U446:W447"/>
    <mergeCell ref="B448:J448"/>
    <mergeCell ref="K448:N448"/>
    <mergeCell ref="O448:Q448"/>
    <mergeCell ref="R448:T448"/>
    <mergeCell ref="U448:W448"/>
    <mergeCell ref="A440:W440"/>
    <mergeCell ref="A441:W441"/>
    <mergeCell ref="A442:W442"/>
    <mergeCell ref="A630:Z630"/>
    <mergeCell ref="A445:A447"/>
    <mergeCell ref="B445:J447"/>
    <mergeCell ref="K445:N447"/>
    <mergeCell ref="O445:Q447"/>
    <mergeCell ref="R445:W445"/>
    <mergeCell ref="R446:T447"/>
    <mergeCell ref="Y438:AA438"/>
    <mergeCell ref="AB438:AD438"/>
    <mergeCell ref="AE438:AG438"/>
    <mergeCell ref="AH438:AJ438"/>
    <mergeCell ref="AB437:AD437"/>
    <mergeCell ref="AE437:AG437"/>
    <mergeCell ref="AH437:AJ437"/>
    <mergeCell ref="B438:F438"/>
    <mergeCell ref="G438:I438"/>
    <mergeCell ref="J438:M438"/>
    <mergeCell ref="N438:O438"/>
    <mergeCell ref="P438:R438"/>
    <mergeCell ref="S438:U438"/>
    <mergeCell ref="V438:X438"/>
    <mergeCell ref="P437:R437"/>
    <mergeCell ref="S437:U437"/>
    <mergeCell ref="V437:X437"/>
    <mergeCell ref="Y437:AA437"/>
    <mergeCell ref="B437:F437"/>
    <mergeCell ref="G437:I437"/>
    <mergeCell ref="J437:M437"/>
    <mergeCell ref="N437:O437"/>
    <mergeCell ref="AH434:AJ436"/>
    <mergeCell ref="G435:I436"/>
    <mergeCell ref="J435:M436"/>
    <mergeCell ref="N435:O436"/>
    <mergeCell ref="P435:R436"/>
    <mergeCell ref="S435:U436"/>
    <mergeCell ref="V435:X436"/>
    <mergeCell ref="Y435:AA436"/>
    <mergeCell ref="AB435:AD436"/>
    <mergeCell ref="AE435:AG436"/>
    <mergeCell ref="A429:AJ429"/>
    <mergeCell ref="A430:AJ430"/>
    <mergeCell ref="A431:AJ431"/>
    <mergeCell ref="A443:W443"/>
    <mergeCell ref="A432:P432"/>
    <mergeCell ref="Q432:R432"/>
    <mergeCell ref="S432:AJ432"/>
    <mergeCell ref="A434:A436"/>
    <mergeCell ref="B434:F436"/>
    <mergeCell ref="G434:AG434"/>
    <mergeCell ref="P426:R426"/>
    <mergeCell ref="S426:T426"/>
    <mergeCell ref="U426:W426"/>
    <mergeCell ref="X426:Z426"/>
    <mergeCell ref="B426:H426"/>
    <mergeCell ref="I426:J426"/>
    <mergeCell ref="K426:L426"/>
    <mergeCell ref="M426:O426"/>
    <mergeCell ref="P425:R425"/>
    <mergeCell ref="S425:T425"/>
    <mergeCell ref="U425:W425"/>
    <mergeCell ref="X425:Z425"/>
    <mergeCell ref="B425:H425"/>
    <mergeCell ref="I425:J425"/>
    <mergeCell ref="K425:L425"/>
    <mergeCell ref="M425:O425"/>
    <mergeCell ref="P424:R424"/>
    <mergeCell ref="S424:T424"/>
    <mergeCell ref="U424:W424"/>
    <mergeCell ref="X424:Z424"/>
    <mergeCell ref="B424:H424"/>
    <mergeCell ref="I424:J424"/>
    <mergeCell ref="K424:L424"/>
    <mergeCell ref="M424:O424"/>
    <mergeCell ref="P423:R423"/>
    <mergeCell ref="S423:T423"/>
    <mergeCell ref="U423:W423"/>
    <mergeCell ref="X423:Z423"/>
    <mergeCell ref="B423:H423"/>
    <mergeCell ref="I423:J423"/>
    <mergeCell ref="K423:L423"/>
    <mergeCell ref="M423:O423"/>
    <mergeCell ref="P422:R422"/>
    <mergeCell ref="S422:T422"/>
    <mergeCell ref="U422:W422"/>
    <mergeCell ref="X422:Z422"/>
    <mergeCell ref="B422:H422"/>
    <mergeCell ref="I422:J422"/>
    <mergeCell ref="K422:L422"/>
    <mergeCell ref="M422:O422"/>
    <mergeCell ref="P421:R421"/>
    <mergeCell ref="S421:T421"/>
    <mergeCell ref="U421:W421"/>
    <mergeCell ref="X421:Z421"/>
    <mergeCell ref="B421:H421"/>
    <mergeCell ref="I421:J421"/>
    <mergeCell ref="K421:L421"/>
    <mergeCell ref="M421:O421"/>
    <mergeCell ref="P420:R420"/>
    <mergeCell ref="S420:T420"/>
    <mergeCell ref="U420:W420"/>
    <mergeCell ref="X420:Z420"/>
    <mergeCell ref="B420:H420"/>
    <mergeCell ref="I420:J420"/>
    <mergeCell ref="K420:L420"/>
    <mergeCell ref="M420:O420"/>
    <mergeCell ref="P419:R419"/>
    <mergeCell ref="S419:T419"/>
    <mergeCell ref="U419:W419"/>
    <mergeCell ref="X419:Z419"/>
    <mergeCell ref="B419:H419"/>
    <mergeCell ref="I419:J419"/>
    <mergeCell ref="K419:L419"/>
    <mergeCell ref="M419:O419"/>
    <mergeCell ref="P418:R418"/>
    <mergeCell ref="S418:T418"/>
    <mergeCell ref="U418:W418"/>
    <mergeCell ref="X418:Z418"/>
    <mergeCell ref="B418:H418"/>
    <mergeCell ref="I418:J418"/>
    <mergeCell ref="K418:L418"/>
    <mergeCell ref="M418:O418"/>
    <mergeCell ref="P417:R417"/>
    <mergeCell ref="S417:T417"/>
    <mergeCell ref="U417:W417"/>
    <mergeCell ref="X417:Z417"/>
    <mergeCell ref="B417:H417"/>
    <mergeCell ref="I417:J417"/>
    <mergeCell ref="K417:L417"/>
    <mergeCell ref="M417:O417"/>
    <mergeCell ref="P416:R416"/>
    <mergeCell ref="S416:T416"/>
    <mergeCell ref="U416:W416"/>
    <mergeCell ref="X416:Z416"/>
    <mergeCell ref="B416:H416"/>
    <mergeCell ref="I416:J416"/>
    <mergeCell ref="K416:L416"/>
    <mergeCell ref="M416:O416"/>
    <mergeCell ref="P415:R415"/>
    <mergeCell ref="S415:T415"/>
    <mergeCell ref="U415:W415"/>
    <mergeCell ref="X415:Z415"/>
    <mergeCell ref="B415:H415"/>
    <mergeCell ref="I415:J415"/>
    <mergeCell ref="K415:L415"/>
    <mergeCell ref="M415:O415"/>
    <mergeCell ref="P414:R414"/>
    <mergeCell ref="S414:T414"/>
    <mergeCell ref="U414:W414"/>
    <mergeCell ref="X414:Z414"/>
    <mergeCell ref="B414:H414"/>
    <mergeCell ref="I414:J414"/>
    <mergeCell ref="K414:L414"/>
    <mergeCell ref="M414:O414"/>
    <mergeCell ref="P413:R413"/>
    <mergeCell ref="S413:T413"/>
    <mergeCell ref="U413:W413"/>
    <mergeCell ref="X413:Z413"/>
    <mergeCell ref="B413:H413"/>
    <mergeCell ref="I413:J413"/>
    <mergeCell ref="K413:L413"/>
    <mergeCell ref="M413:O413"/>
    <mergeCell ref="X411:Z411"/>
    <mergeCell ref="B412:H412"/>
    <mergeCell ref="I412:J412"/>
    <mergeCell ref="K412:L412"/>
    <mergeCell ref="M412:O412"/>
    <mergeCell ref="P412:R412"/>
    <mergeCell ref="S412:T412"/>
    <mergeCell ref="U412:W412"/>
    <mergeCell ref="X412:Z412"/>
    <mergeCell ref="U409:Z409"/>
    <mergeCell ref="U410:W410"/>
    <mergeCell ref="X410:Z410"/>
    <mergeCell ref="B411:H411"/>
    <mergeCell ref="I411:J411"/>
    <mergeCell ref="K411:L411"/>
    <mergeCell ref="M411:O411"/>
    <mergeCell ref="P411:R411"/>
    <mergeCell ref="S411:T411"/>
    <mergeCell ref="U411:W411"/>
    <mergeCell ref="A406:Z406"/>
    <mergeCell ref="A407:Z407"/>
    <mergeCell ref="A408:Z408"/>
    <mergeCell ref="A409:A410"/>
    <mergeCell ref="B409:H410"/>
    <mergeCell ref="I409:J410"/>
    <mergeCell ref="K409:L410"/>
    <mergeCell ref="M409:O410"/>
    <mergeCell ref="P409:R410"/>
    <mergeCell ref="S409:T410"/>
    <mergeCell ref="P401:Q401"/>
    <mergeCell ref="R401:T401"/>
    <mergeCell ref="U401:W401"/>
    <mergeCell ref="A405:Z405"/>
    <mergeCell ref="B401:I401"/>
    <mergeCell ref="J401:K401"/>
    <mergeCell ref="L401:M401"/>
    <mergeCell ref="N401:O401"/>
    <mergeCell ref="P402:Q402"/>
    <mergeCell ref="R402:T402"/>
    <mergeCell ref="P399:Q399"/>
    <mergeCell ref="R399:T399"/>
    <mergeCell ref="U399:W399"/>
    <mergeCell ref="B400:I400"/>
    <mergeCell ref="J400:K400"/>
    <mergeCell ref="L400:M400"/>
    <mergeCell ref="N400:O400"/>
    <mergeCell ref="P400:Q400"/>
    <mergeCell ref="R400:T400"/>
    <mergeCell ref="U400:W400"/>
    <mergeCell ref="B399:I399"/>
    <mergeCell ref="J399:K399"/>
    <mergeCell ref="L399:M399"/>
    <mergeCell ref="N399:O399"/>
    <mergeCell ref="P397:Q397"/>
    <mergeCell ref="R397:T397"/>
    <mergeCell ref="U397:W397"/>
    <mergeCell ref="B398:I398"/>
    <mergeCell ref="J398:K398"/>
    <mergeCell ref="L398:M398"/>
    <mergeCell ref="N398:O398"/>
    <mergeCell ref="P398:Q398"/>
    <mergeCell ref="R398:T398"/>
    <mergeCell ref="U398:W398"/>
    <mergeCell ref="B397:I397"/>
    <mergeCell ref="J397:K397"/>
    <mergeCell ref="L397:M397"/>
    <mergeCell ref="N397:O397"/>
    <mergeCell ref="P394:Q394"/>
    <mergeCell ref="R394:T394"/>
    <mergeCell ref="U394:W394"/>
    <mergeCell ref="B396:I396"/>
    <mergeCell ref="J396:K396"/>
    <mergeCell ref="L396:M396"/>
    <mergeCell ref="N396:O396"/>
    <mergeCell ref="P396:Q396"/>
    <mergeCell ref="R396:T396"/>
    <mergeCell ref="U396:W396"/>
    <mergeCell ref="B394:I394"/>
    <mergeCell ref="J394:K394"/>
    <mergeCell ref="L394:M394"/>
    <mergeCell ref="N394:O394"/>
    <mergeCell ref="U392:W392"/>
    <mergeCell ref="B393:I393"/>
    <mergeCell ref="J393:K393"/>
    <mergeCell ref="L393:M393"/>
    <mergeCell ref="N393:O393"/>
    <mergeCell ref="P393:Q393"/>
    <mergeCell ref="R393:T393"/>
    <mergeCell ref="U393:W393"/>
    <mergeCell ref="B392:I392"/>
    <mergeCell ref="J392:K392"/>
    <mergeCell ref="L392:M392"/>
    <mergeCell ref="N392:O392"/>
    <mergeCell ref="U390:W390"/>
    <mergeCell ref="B391:I391"/>
    <mergeCell ref="J391:K391"/>
    <mergeCell ref="L391:M391"/>
    <mergeCell ref="N391:O391"/>
    <mergeCell ref="P391:Q391"/>
    <mergeCell ref="R391:T391"/>
    <mergeCell ref="U391:W391"/>
    <mergeCell ref="B390:I390"/>
    <mergeCell ref="J390:K390"/>
    <mergeCell ref="L390:M390"/>
    <mergeCell ref="N390:O390"/>
    <mergeCell ref="P362:Q362"/>
    <mergeCell ref="R362:T362"/>
    <mergeCell ref="U362:W362"/>
    <mergeCell ref="B389:I389"/>
    <mergeCell ref="J389:K389"/>
    <mergeCell ref="L389:M389"/>
    <mergeCell ref="N389:O389"/>
    <mergeCell ref="P389:Q389"/>
    <mergeCell ref="R389:T389"/>
    <mergeCell ref="U389:W389"/>
    <mergeCell ref="B362:I362"/>
    <mergeCell ref="J362:K362"/>
    <mergeCell ref="L362:M362"/>
    <mergeCell ref="N362:O362"/>
    <mergeCell ref="P360:Q360"/>
    <mergeCell ref="R360:T360"/>
    <mergeCell ref="U360:W360"/>
    <mergeCell ref="B361:I361"/>
    <mergeCell ref="J361:K361"/>
    <mergeCell ref="L361:M361"/>
    <mergeCell ref="N361:O361"/>
    <mergeCell ref="P361:Q361"/>
    <mergeCell ref="R361:T361"/>
    <mergeCell ref="U361:W361"/>
    <mergeCell ref="B360:I360"/>
    <mergeCell ref="J360:K360"/>
    <mergeCell ref="L360:M360"/>
    <mergeCell ref="N360:O360"/>
    <mergeCell ref="B356:I356"/>
    <mergeCell ref="J356:K356"/>
    <mergeCell ref="L356:M356"/>
    <mergeCell ref="N356:O356"/>
    <mergeCell ref="U402:W402"/>
    <mergeCell ref="B403:I403"/>
    <mergeCell ref="J403:K403"/>
    <mergeCell ref="L403:M403"/>
    <mergeCell ref="N403:O403"/>
    <mergeCell ref="P403:Q403"/>
    <mergeCell ref="R403:T403"/>
    <mergeCell ref="U403:W403"/>
    <mergeCell ref="B402:I402"/>
    <mergeCell ref="J402:K402"/>
    <mergeCell ref="L402:M402"/>
    <mergeCell ref="N402:O402"/>
    <mergeCell ref="P388:Q388"/>
    <mergeCell ref="R388:T388"/>
    <mergeCell ref="L388:M388"/>
    <mergeCell ref="N388:O388"/>
    <mergeCell ref="P390:Q390"/>
    <mergeCell ref="R390:T390"/>
    <mergeCell ref="P392:Q392"/>
    <mergeCell ref="R392:T392"/>
    <mergeCell ref="U388:W388"/>
    <mergeCell ref="B395:I395"/>
    <mergeCell ref="J395:K395"/>
    <mergeCell ref="L395:M395"/>
    <mergeCell ref="N395:O395"/>
    <mergeCell ref="P395:Q395"/>
    <mergeCell ref="R395:T395"/>
    <mergeCell ref="U395:W395"/>
    <mergeCell ref="B388:I388"/>
    <mergeCell ref="J388:K388"/>
    <mergeCell ref="P386:Q386"/>
    <mergeCell ref="R386:T386"/>
    <mergeCell ref="U386:W386"/>
    <mergeCell ref="B387:I387"/>
    <mergeCell ref="J387:K387"/>
    <mergeCell ref="L387:M387"/>
    <mergeCell ref="N387:O387"/>
    <mergeCell ref="P387:Q387"/>
    <mergeCell ref="R387:T387"/>
    <mergeCell ref="U387:W387"/>
    <mergeCell ref="B386:I386"/>
    <mergeCell ref="J386:K386"/>
    <mergeCell ref="L386:M386"/>
    <mergeCell ref="N386:O386"/>
    <mergeCell ref="P384:Q384"/>
    <mergeCell ref="R384:T384"/>
    <mergeCell ref="U384:W384"/>
    <mergeCell ref="B385:I385"/>
    <mergeCell ref="J385:K385"/>
    <mergeCell ref="L385:M385"/>
    <mergeCell ref="N385:O385"/>
    <mergeCell ref="P385:Q385"/>
    <mergeCell ref="R385:T385"/>
    <mergeCell ref="U385:W385"/>
    <mergeCell ref="B384:I384"/>
    <mergeCell ref="J384:K384"/>
    <mergeCell ref="L384:M384"/>
    <mergeCell ref="N384:O384"/>
    <mergeCell ref="P382:Q382"/>
    <mergeCell ref="R382:T382"/>
    <mergeCell ref="U382:W382"/>
    <mergeCell ref="B383:I383"/>
    <mergeCell ref="J383:K383"/>
    <mergeCell ref="L383:M383"/>
    <mergeCell ref="N383:O383"/>
    <mergeCell ref="P383:Q383"/>
    <mergeCell ref="R383:T383"/>
    <mergeCell ref="U383:W383"/>
    <mergeCell ref="B382:I382"/>
    <mergeCell ref="J382:K382"/>
    <mergeCell ref="L382:M382"/>
    <mergeCell ref="N382:O382"/>
    <mergeCell ref="P380:Q380"/>
    <mergeCell ref="R380:T380"/>
    <mergeCell ref="U380:W380"/>
    <mergeCell ref="B381:I381"/>
    <mergeCell ref="J381:K381"/>
    <mergeCell ref="L381:M381"/>
    <mergeCell ref="N381:O381"/>
    <mergeCell ref="P381:Q381"/>
    <mergeCell ref="R381:T381"/>
    <mergeCell ref="U381:W381"/>
    <mergeCell ref="B380:I380"/>
    <mergeCell ref="J380:K380"/>
    <mergeCell ref="L380:M380"/>
    <mergeCell ref="N380:O380"/>
    <mergeCell ref="P378:Q378"/>
    <mergeCell ref="R378:T378"/>
    <mergeCell ref="U378:W378"/>
    <mergeCell ref="B379:I379"/>
    <mergeCell ref="J379:K379"/>
    <mergeCell ref="L379:M379"/>
    <mergeCell ref="N379:O379"/>
    <mergeCell ref="P379:Q379"/>
    <mergeCell ref="R379:T379"/>
    <mergeCell ref="U379:W379"/>
    <mergeCell ref="B378:I378"/>
    <mergeCell ref="J378:K378"/>
    <mergeCell ref="L378:M378"/>
    <mergeCell ref="N378:O378"/>
    <mergeCell ref="P376:Q376"/>
    <mergeCell ref="R376:T376"/>
    <mergeCell ref="U376:W376"/>
    <mergeCell ref="B377:I377"/>
    <mergeCell ref="J377:K377"/>
    <mergeCell ref="L377:M377"/>
    <mergeCell ref="N377:O377"/>
    <mergeCell ref="P377:Q377"/>
    <mergeCell ref="R377:T377"/>
    <mergeCell ref="U377:W377"/>
    <mergeCell ref="B376:I376"/>
    <mergeCell ref="J376:K376"/>
    <mergeCell ref="L376:M376"/>
    <mergeCell ref="N376:O376"/>
    <mergeCell ref="P374:Q374"/>
    <mergeCell ref="R374:T374"/>
    <mergeCell ref="U374:W374"/>
    <mergeCell ref="B375:I375"/>
    <mergeCell ref="J375:K375"/>
    <mergeCell ref="L375:M375"/>
    <mergeCell ref="N375:O375"/>
    <mergeCell ref="P375:Q375"/>
    <mergeCell ref="R375:T375"/>
    <mergeCell ref="U375:W375"/>
    <mergeCell ref="B374:I374"/>
    <mergeCell ref="J374:K374"/>
    <mergeCell ref="L374:M374"/>
    <mergeCell ref="N374:O374"/>
    <mergeCell ref="P372:Q372"/>
    <mergeCell ref="R372:T372"/>
    <mergeCell ref="U372:W372"/>
    <mergeCell ref="B373:I373"/>
    <mergeCell ref="J373:K373"/>
    <mergeCell ref="L373:M373"/>
    <mergeCell ref="N373:O373"/>
    <mergeCell ref="P373:Q373"/>
    <mergeCell ref="R373:T373"/>
    <mergeCell ref="U373:W373"/>
    <mergeCell ref="B372:I372"/>
    <mergeCell ref="J372:K372"/>
    <mergeCell ref="L372:M372"/>
    <mergeCell ref="N372:O372"/>
    <mergeCell ref="P370:Q370"/>
    <mergeCell ref="R370:T370"/>
    <mergeCell ref="U370:W370"/>
    <mergeCell ref="B371:I371"/>
    <mergeCell ref="J371:K371"/>
    <mergeCell ref="L371:M371"/>
    <mergeCell ref="N371:O371"/>
    <mergeCell ref="P371:Q371"/>
    <mergeCell ref="R371:T371"/>
    <mergeCell ref="U371:W371"/>
    <mergeCell ref="B370:I370"/>
    <mergeCell ref="J370:K370"/>
    <mergeCell ref="L370:M370"/>
    <mergeCell ref="N370:O370"/>
    <mergeCell ref="P368:Q368"/>
    <mergeCell ref="R368:T368"/>
    <mergeCell ref="U368:W368"/>
    <mergeCell ref="B369:I369"/>
    <mergeCell ref="J369:K369"/>
    <mergeCell ref="L369:M369"/>
    <mergeCell ref="N369:O369"/>
    <mergeCell ref="P369:Q369"/>
    <mergeCell ref="R369:T369"/>
    <mergeCell ref="U369:W369"/>
    <mergeCell ref="B368:I368"/>
    <mergeCell ref="J368:K368"/>
    <mergeCell ref="L368:M368"/>
    <mergeCell ref="N368:O368"/>
    <mergeCell ref="P366:Q366"/>
    <mergeCell ref="R366:T366"/>
    <mergeCell ref="U366:W366"/>
    <mergeCell ref="B367:I367"/>
    <mergeCell ref="J367:K367"/>
    <mergeCell ref="L367:M367"/>
    <mergeCell ref="N367:O367"/>
    <mergeCell ref="P367:Q367"/>
    <mergeCell ref="R367:T367"/>
    <mergeCell ref="U367:W367"/>
    <mergeCell ref="B366:I366"/>
    <mergeCell ref="J366:K366"/>
    <mergeCell ref="L366:M366"/>
    <mergeCell ref="N366:O366"/>
    <mergeCell ref="P364:Q364"/>
    <mergeCell ref="R364:T364"/>
    <mergeCell ref="U364:W364"/>
    <mergeCell ref="B365:I365"/>
    <mergeCell ref="J365:K365"/>
    <mergeCell ref="L365:M365"/>
    <mergeCell ref="N365:O365"/>
    <mergeCell ref="P365:Q365"/>
    <mergeCell ref="R365:T365"/>
    <mergeCell ref="U365:W365"/>
    <mergeCell ref="B364:I364"/>
    <mergeCell ref="J364:K364"/>
    <mergeCell ref="L364:M364"/>
    <mergeCell ref="N364:O364"/>
    <mergeCell ref="P357:Q357"/>
    <mergeCell ref="R357:T357"/>
    <mergeCell ref="U357:W357"/>
    <mergeCell ref="B363:I363"/>
    <mergeCell ref="J363:K363"/>
    <mergeCell ref="L363:M363"/>
    <mergeCell ref="N363:O363"/>
    <mergeCell ref="P363:Q363"/>
    <mergeCell ref="R363:T363"/>
    <mergeCell ref="U363:W363"/>
    <mergeCell ref="B357:I357"/>
    <mergeCell ref="J357:K357"/>
    <mergeCell ref="L357:M357"/>
    <mergeCell ref="N357:O357"/>
    <mergeCell ref="P354:Q354"/>
    <mergeCell ref="R354:T354"/>
    <mergeCell ref="U354:W354"/>
    <mergeCell ref="B355:I355"/>
    <mergeCell ref="J355:K355"/>
    <mergeCell ref="L355:M355"/>
    <mergeCell ref="N355:O355"/>
    <mergeCell ref="P355:Q355"/>
    <mergeCell ref="R355:T355"/>
    <mergeCell ref="U355:W355"/>
    <mergeCell ref="B354:I354"/>
    <mergeCell ref="J354:K354"/>
    <mergeCell ref="L354:M354"/>
    <mergeCell ref="N354:O354"/>
    <mergeCell ref="P352:Q352"/>
    <mergeCell ref="R352:T352"/>
    <mergeCell ref="U352:W352"/>
    <mergeCell ref="B353:I353"/>
    <mergeCell ref="J353:K353"/>
    <mergeCell ref="L353:M353"/>
    <mergeCell ref="N353:O353"/>
    <mergeCell ref="P353:Q353"/>
    <mergeCell ref="R353:T353"/>
    <mergeCell ref="U353:W353"/>
    <mergeCell ref="B352:I352"/>
    <mergeCell ref="J352:K352"/>
    <mergeCell ref="L352:M352"/>
    <mergeCell ref="N352:O352"/>
    <mergeCell ref="P350:Q350"/>
    <mergeCell ref="R350:T350"/>
    <mergeCell ref="U350:W350"/>
    <mergeCell ref="B351:I351"/>
    <mergeCell ref="J351:K351"/>
    <mergeCell ref="L351:M351"/>
    <mergeCell ref="N351:O351"/>
    <mergeCell ref="P351:Q351"/>
    <mergeCell ref="R351:T351"/>
    <mergeCell ref="U351:W351"/>
    <mergeCell ref="B350:I350"/>
    <mergeCell ref="J350:K350"/>
    <mergeCell ref="L350:M350"/>
    <mergeCell ref="N350:O350"/>
    <mergeCell ref="P348:Q348"/>
    <mergeCell ref="R348:T348"/>
    <mergeCell ref="U348:W348"/>
    <mergeCell ref="B349:I349"/>
    <mergeCell ref="J349:K349"/>
    <mergeCell ref="L349:M349"/>
    <mergeCell ref="N349:O349"/>
    <mergeCell ref="P349:Q349"/>
    <mergeCell ref="R349:T349"/>
    <mergeCell ref="U349:W349"/>
    <mergeCell ref="B348:I348"/>
    <mergeCell ref="J348:K348"/>
    <mergeCell ref="L348:M348"/>
    <mergeCell ref="N348:O348"/>
    <mergeCell ref="P346:Q346"/>
    <mergeCell ref="R346:T346"/>
    <mergeCell ref="U346:W346"/>
    <mergeCell ref="B347:I347"/>
    <mergeCell ref="J347:K347"/>
    <mergeCell ref="L347:M347"/>
    <mergeCell ref="N347:O347"/>
    <mergeCell ref="P347:Q347"/>
    <mergeCell ref="R347:T347"/>
    <mergeCell ref="U347:W347"/>
    <mergeCell ref="B346:I346"/>
    <mergeCell ref="J346:K346"/>
    <mergeCell ref="L346:M346"/>
    <mergeCell ref="N346:O346"/>
    <mergeCell ref="P344:Q344"/>
    <mergeCell ref="R344:T344"/>
    <mergeCell ref="U344:W344"/>
    <mergeCell ref="B345:I345"/>
    <mergeCell ref="J345:K345"/>
    <mergeCell ref="L345:M345"/>
    <mergeCell ref="N345:O345"/>
    <mergeCell ref="P345:Q345"/>
    <mergeCell ref="R345:T345"/>
    <mergeCell ref="U345:W345"/>
    <mergeCell ref="B344:I344"/>
    <mergeCell ref="J344:K344"/>
    <mergeCell ref="L344:M344"/>
    <mergeCell ref="N344:O344"/>
    <mergeCell ref="P342:Q342"/>
    <mergeCell ref="R342:T342"/>
    <mergeCell ref="U342:W342"/>
    <mergeCell ref="B343:I343"/>
    <mergeCell ref="J343:K343"/>
    <mergeCell ref="L343:M343"/>
    <mergeCell ref="N343:O343"/>
    <mergeCell ref="P343:Q343"/>
    <mergeCell ref="R343:T343"/>
    <mergeCell ref="U343:W343"/>
    <mergeCell ref="B342:I342"/>
    <mergeCell ref="J342:K342"/>
    <mergeCell ref="L342:M342"/>
    <mergeCell ref="N342:O342"/>
    <mergeCell ref="P340:Q340"/>
    <mergeCell ref="R340:T340"/>
    <mergeCell ref="U340:W340"/>
    <mergeCell ref="B341:I341"/>
    <mergeCell ref="J341:K341"/>
    <mergeCell ref="L341:M341"/>
    <mergeCell ref="N341:O341"/>
    <mergeCell ref="P341:Q341"/>
    <mergeCell ref="R341:T341"/>
    <mergeCell ref="U341:W341"/>
    <mergeCell ref="B340:I340"/>
    <mergeCell ref="J340:K340"/>
    <mergeCell ref="L340:M340"/>
    <mergeCell ref="N340:O340"/>
    <mergeCell ref="P338:Q338"/>
    <mergeCell ref="R338:T338"/>
    <mergeCell ref="U338:W338"/>
    <mergeCell ref="B339:I339"/>
    <mergeCell ref="J339:K339"/>
    <mergeCell ref="L339:M339"/>
    <mergeCell ref="N339:O339"/>
    <mergeCell ref="P339:Q339"/>
    <mergeCell ref="R339:T339"/>
    <mergeCell ref="U339:W339"/>
    <mergeCell ref="B338:I338"/>
    <mergeCell ref="J338:K338"/>
    <mergeCell ref="L338:M338"/>
    <mergeCell ref="N338:O338"/>
    <mergeCell ref="P336:Q336"/>
    <mergeCell ref="R336:T336"/>
    <mergeCell ref="U336:W336"/>
    <mergeCell ref="B337:I337"/>
    <mergeCell ref="J337:K337"/>
    <mergeCell ref="L337:M337"/>
    <mergeCell ref="N337:O337"/>
    <mergeCell ref="P337:Q337"/>
    <mergeCell ref="R337:T337"/>
    <mergeCell ref="U337:W337"/>
    <mergeCell ref="B336:I336"/>
    <mergeCell ref="J336:K336"/>
    <mergeCell ref="L336:M336"/>
    <mergeCell ref="N336:O336"/>
    <mergeCell ref="P334:Q334"/>
    <mergeCell ref="R334:T334"/>
    <mergeCell ref="U334:W334"/>
    <mergeCell ref="B335:I335"/>
    <mergeCell ref="J335:K335"/>
    <mergeCell ref="L335:M335"/>
    <mergeCell ref="N335:O335"/>
    <mergeCell ref="P335:Q335"/>
    <mergeCell ref="R335:T335"/>
    <mergeCell ref="U335:W335"/>
    <mergeCell ref="B334:I334"/>
    <mergeCell ref="J334:K334"/>
    <mergeCell ref="L334:M334"/>
    <mergeCell ref="N334:O334"/>
    <mergeCell ref="P332:Q332"/>
    <mergeCell ref="R332:T332"/>
    <mergeCell ref="U332:W332"/>
    <mergeCell ref="B333:I333"/>
    <mergeCell ref="J333:K333"/>
    <mergeCell ref="L333:M333"/>
    <mergeCell ref="N333:O333"/>
    <mergeCell ref="P333:Q333"/>
    <mergeCell ref="R333:T333"/>
    <mergeCell ref="U333:W333"/>
    <mergeCell ref="B332:I332"/>
    <mergeCell ref="J332:K332"/>
    <mergeCell ref="L332:M332"/>
    <mergeCell ref="N332:O332"/>
    <mergeCell ref="P330:Q330"/>
    <mergeCell ref="R330:T330"/>
    <mergeCell ref="U330:W330"/>
    <mergeCell ref="B331:I331"/>
    <mergeCell ref="J331:K331"/>
    <mergeCell ref="L331:M331"/>
    <mergeCell ref="N331:O331"/>
    <mergeCell ref="P331:Q331"/>
    <mergeCell ref="R331:T331"/>
    <mergeCell ref="U331:W331"/>
    <mergeCell ref="B330:I330"/>
    <mergeCell ref="J330:K330"/>
    <mergeCell ref="L330:M330"/>
    <mergeCell ref="N330:O330"/>
    <mergeCell ref="P328:Q328"/>
    <mergeCell ref="R328:T328"/>
    <mergeCell ref="U328:W328"/>
    <mergeCell ref="B329:I329"/>
    <mergeCell ref="J329:K329"/>
    <mergeCell ref="L329:M329"/>
    <mergeCell ref="N329:O329"/>
    <mergeCell ref="P329:Q329"/>
    <mergeCell ref="R329:T329"/>
    <mergeCell ref="U329:W329"/>
    <mergeCell ref="B328:I328"/>
    <mergeCell ref="J328:K328"/>
    <mergeCell ref="L328:M328"/>
    <mergeCell ref="N328:O328"/>
    <mergeCell ref="P326:Q326"/>
    <mergeCell ref="R326:T326"/>
    <mergeCell ref="U326:W326"/>
    <mergeCell ref="B327:I327"/>
    <mergeCell ref="J327:K327"/>
    <mergeCell ref="L327:M327"/>
    <mergeCell ref="N327:O327"/>
    <mergeCell ref="P327:Q327"/>
    <mergeCell ref="R327:T327"/>
    <mergeCell ref="U327:W327"/>
    <mergeCell ref="B326:I326"/>
    <mergeCell ref="J326:K326"/>
    <mergeCell ref="L326:M326"/>
    <mergeCell ref="N326:O326"/>
    <mergeCell ref="P324:Q324"/>
    <mergeCell ref="R324:T324"/>
    <mergeCell ref="U324:W324"/>
    <mergeCell ref="B325:I325"/>
    <mergeCell ref="J325:K325"/>
    <mergeCell ref="L325:M325"/>
    <mergeCell ref="N325:O325"/>
    <mergeCell ref="P325:Q325"/>
    <mergeCell ref="R325:T325"/>
    <mergeCell ref="U325:W325"/>
    <mergeCell ref="B324:I324"/>
    <mergeCell ref="J324:K324"/>
    <mergeCell ref="L324:M324"/>
    <mergeCell ref="N324:O324"/>
    <mergeCell ref="P322:Q322"/>
    <mergeCell ref="R322:T322"/>
    <mergeCell ref="U322:W322"/>
    <mergeCell ref="B323:I323"/>
    <mergeCell ref="J323:K323"/>
    <mergeCell ref="L323:M323"/>
    <mergeCell ref="N323:O323"/>
    <mergeCell ref="P323:Q323"/>
    <mergeCell ref="R323:T323"/>
    <mergeCell ref="U323:W323"/>
    <mergeCell ref="B322:I322"/>
    <mergeCell ref="J322:K322"/>
    <mergeCell ref="L322:M322"/>
    <mergeCell ref="N322:O322"/>
    <mergeCell ref="P320:Q320"/>
    <mergeCell ref="R320:T320"/>
    <mergeCell ref="U320:W320"/>
    <mergeCell ref="B321:I321"/>
    <mergeCell ref="J321:K321"/>
    <mergeCell ref="L321:M321"/>
    <mergeCell ref="N321:O321"/>
    <mergeCell ref="P321:Q321"/>
    <mergeCell ref="R321:T321"/>
    <mergeCell ref="U321:W321"/>
    <mergeCell ref="B320:I320"/>
    <mergeCell ref="J320:K320"/>
    <mergeCell ref="L320:M320"/>
    <mergeCell ref="N320:O320"/>
    <mergeCell ref="P318:Q318"/>
    <mergeCell ref="R318:T318"/>
    <mergeCell ref="U318:W318"/>
    <mergeCell ref="B319:I319"/>
    <mergeCell ref="J319:K319"/>
    <mergeCell ref="L319:M319"/>
    <mergeCell ref="N319:O319"/>
    <mergeCell ref="P319:Q319"/>
    <mergeCell ref="R319:T319"/>
    <mergeCell ref="U319:W319"/>
    <mergeCell ref="B318:I318"/>
    <mergeCell ref="J318:K318"/>
    <mergeCell ref="L318:M318"/>
    <mergeCell ref="N318:O318"/>
    <mergeCell ref="P316:Q316"/>
    <mergeCell ref="R316:T316"/>
    <mergeCell ref="U316:W316"/>
    <mergeCell ref="B317:I317"/>
    <mergeCell ref="J317:K317"/>
    <mergeCell ref="L317:M317"/>
    <mergeCell ref="N317:O317"/>
    <mergeCell ref="P317:Q317"/>
    <mergeCell ref="R317:T317"/>
    <mergeCell ref="U317:W317"/>
    <mergeCell ref="B316:I316"/>
    <mergeCell ref="J316:K316"/>
    <mergeCell ref="L316:M316"/>
    <mergeCell ref="N316:O316"/>
    <mergeCell ref="P314:Q314"/>
    <mergeCell ref="R314:T314"/>
    <mergeCell ref="U314:W314"/>
    <mergeCell ref="B315:I315"/>
    <mergeCell ref="J315:K315"/>
    <mergeCell ref="L315:M315"/>
    <mergeCell ref="N315:O315"/>
    <mergeCell ref="P315:Q315"/>
    <mergeCell ref="R315:T315"/>
    <mergeCell ref="U315:W315"/>
    <mergeCell ref="B314:I314"/>
    <mergeCell ref="J314:K314"/>
    <mergeCell ref="L314:M314"/>
    <mergeCell ref="N314:O314"/>
    <mergeCell ref="P312:Q312"/>
    <mergeCell ref="R312:T312"/>
    <mergeCell ref="U312:W312"/>
    <mergeCell ref="B313:I313"/>
    <mergeCell ref="J313:K313"/>
    <mergeCell ref="L313:M313"/>
    <mergeCell ref="N313:O313"/>
    <mergeCell ref="P313:Q313"/>
    <mergeCell ref="R313:T313"/>
    <mergeCell ref="U313:W313"/>
    <mergeCell ref="B312:I312"/>
    <mergeCell ref="J312:K312"/>
    <mergeCell ref="L312:M312"/>
    <mergeCell ref="N312:O312"/>
    <mergeCell ref="P310:Q310"/>
    <mergeCell ref="R310:T310"/>
    <mergeCell ref="U310:W310"/>
    <mergeCell ref="B311:I311"/>
    <mergeCell ref="J311:K311"/>
    <mergeCell ref="L311:M311"/>
    <mergeCell ref="N311:O311"/>
    <mergeCell ref="P311:Q311"/>
    <mergeCell ref="R311:T311"/>
    <mergeCell ref="U311:W311"/>
    <mergeCell ref="B310:I310"/>
    <mergeCell ref="J310:K310"/>
    <mergeCell ref="L310:M310"/>
    <mergeCell ref="N310:O310"/>
    <mergeCell ref="P308:Q308"/>
    <mergeCell ref="R308:T308"/>
    <mergeCell ref="U308:W308"/>
    <mergeCell ref="B309:I309"/>
    <mergeCell ref="J309:K309"/>
    <mergeCell ref="L309:M309"/>
    <mergeCell ref="N309:O309"/>
    <mergeCell ref="P309:Q309"/>
    <mergeCell ref="R309:T309"/>
    <mergeCell ref="U309:W309"/>
    <mergeCell ref="B308:I308"/>
    <mergeCell ref="J308:K308"/>
    <mergeCell ref="L308:M308"/>
    <mergeCell ref="N308:O308"/>
    <mergeCell ref="P306:Q306"/>
    <mergeCell ref="R306:T306"/>
    <mergeCell ref="U306:W306"/>
    <mergeCell ref="B307:I307"/>
    <mergeCell ref="J307:K307"/>
    <mergeCell ref="L307:M307"/>
    <mergeCell ref="N307:O307"/>
    <mergeCell ref="P307:Q307"/>
    <mergeCell ref="R307:T307"/>
    <mergeCell ref="U307:W307"/>
    <mergeCell ref="B306:I306"/>
    <mergeCell ref="J306:K306"/>
    <mergeCell ref="L306:M306"/>
    <mergeCell ref="N306:O306"/>
    <mergeCell ref="P304:Q304"/>
    <mergeCell ref="R304:T304"/>
    <mergeCell ref="U304:W304"/>
    <mergeCell ref="B305:I305"/>
    <mergeCell ref="J305:K305"/>
    <mergeCell ref="L305:M305"/>
    <mergeCell ref="N305:O305"/>
    <mergeCell ref="P305:Q305"/>
    <mergeCell ref="R305:T305"/>
    <mergeCell ref="U305:W305"/>
    <mergeCell ref="B304:I304"/>
    <mergeCell ref="J304:K304"/>
    <mergeCell ref="L304:M304"/>
    <mergeCell ref="N304:O304"/>
    <mergeCell ref="P302:Q302"/>
    <mergeCell ref="R302:T302"/>
    <mergeCell ref="U302:W302"/>
    <mergeCell ref="B303:I303"/>
    <mergeCell ref="J303:K303"/>
    <mergeCell ref="L303:M303"/>
    <mergeCell ref="N303:O303"/>
    <mergeCell ref="P303:Q303"/>
    <mergeCell ref="R303:T303"/>
    <mergeCell ref="U303:W303"/>
    <mergeCell ref="B302:I302"/>
    <mergeCell ref="J302:K302"/>
    <mergeCell ref="L302:M302"/>
    <mergeCell ref="N302:O302"/>
    <mergeCell ref="P300:Q300"/>
    <mergeCell ref="R300:T300"/>
    <mergeCell ref="U300:W300"/>
    <mergeCell ref="B301:I301"/>
    <mergeCell ref="J301:K301"/>
    <mergeCell ref="L301:M301"/>
    <mergeCell ref="N301:O301"/>
    <mergeCell ref="P301:Q301"/>
    <mergeCell ref="R301:T301"/>
    <mergeCell ref="U301:W301"/>
    <mergeCell ref="B300:I300"/>
    <mergeCell ref="J300:K300"/>
    <mergeCell ref="L300:M300"/>
    <mergeCell ref="N300:O300"/>
    <mergeCell ref="P298:Q298"/>
    <mergeCell ref="R298:T298"/>
    <mergeCell ref="U298:W298"/>
    <mergeCell ref="B299:I299"/>
    <mergeCell ref="J299:K299"/>
    <mergeCell ref="L299:M299"/>
    <mergeCell ref="N299:O299"/>
    <mergeCell ref="P299:Q299"/>
    <mergeCell ref="R299:T299"/>
    <mergeCell ref="U299:W299"/>
    <mergeCell ref="B298:I298"/>
    <mergeCell ref="J298:K298"/>
    <mergeCell ref="L298:M298"/>
    <mergeCell ref="N298:O298"/>
    <mergeCell ref="L296:M297"/>
    <mergeCell ref="N296:O297"/>
    <mergeCell ref="P296:Q297"/>
    <mergeCell ref="R296:W296"/>
    <mergeCell ref="R297:T297"/>
    <mergeCell ref="U297:W297"/>
    <mergeCell ref="A291:W291"/>
    <mergeCell ref="A292:W292"/>
    <mergeCell ref="A293:W293"/>
    <mergeCell ref="P356:Q356"/>
    <mergeCell ref="R356:T356"/>
    <mergeCell ref="U356:W356"/>
    <mergeCell ref="A294:W294"/>
    <mergeCell ref="A296:A297"/>
    <mergeCell ref="B296:I297"/>
    <mergeCell ref="J296:K297"/>
    <mergeCell ref="R259:T259"/>
    <mergeCell ref="U259:W259"/>
    <mergeCell ref="B258:J258"/>
    <mergeCell ref="K258:L258"/>
    <mergeCell ref="B259:J259"/>
    <mergeCell ref="K259:L259"/>
    <mergeCell ref="M259:N259"/>
    <mergeCell ref="O259:Q259"/>
    <mergeCell ref="M258:N258"/>
    <mergeCell ref="O258:Q258"/>
    <mergeCell ref="R258:T258"/>
    <mergeCell ref="U258:W258"/>
    <mergeCell ref="B257:J257"/>
    <mergeCell ref="K257:L257"/>
    <mergeCell ref="M257:N257"/>
    <mergeCell ref="O257:Q257"/>
    <mergeCell ref="R257:T257"/>
    <mergeCell ref="U257:W257"/>
    <mergeCell ref="U255:W255"/>
    <mergeCell ref="B256:J256"/>
    <mergeCell ref="K256:L256"/>
    <mergeCell ref="M256:N256"/>
    <mergeCell ref="O256:Q256"/>
    <mergeCell ref="R256:T256"/>
    <mergeCell ref="U256:W256"/>
    <mergeCell ref="R288:T288"/>
    <mergeCell ref="U288:W288"/>
    <mergeCell ref="B287:J287"/>
    <mergeCell ref="K287:L287"/>
    <mergeCell ref="B288:J288"/>
    <mergeCell ref="K288:L288"/>
    <mergeCell ref="M288:N288"/>
    <mergeCell ref="O288:Q288"/>
    <mergeCell ref="M287:N287"/>
    <mergeCell ref="O287:Q287"/>
    <mergeCell ref="R285:T285"/>
    <mergeCell ref="U285:W285"/>
    <mergeCell ref="R286:T286"/>
    <mergeCell ref="U286:W286"/>
    <mergeCell ref="R287:T287"/>
    <mergeCell ref="U287:W287"/>
    <mergeCell ref="B286:J286"/>
    <mergeCell ref="K286:L286"/>
    <mergeCell ref="M286:N286"/>
    <mergeCell ref="O286:Q286"/>
    <mergeCell ref="B285:J285"/>
    <mergeCell ref="K285:L285"/>
    <mergeCell ref="M285:N285"/>
    <mergeCell ref="O285:Q285"/>
    <mergeCell ref="R284:T284"/>
    <mergeCell ref="U284:W284"/>
    <mergeCell ref="B283:J283"/>
    <mergeCell ref="K283:L283"/>
    <mergeCell ref="B284:J284"/>
    <mergeCell ref="K284:L284"/>
    <mergeCell ref="M284:N284"/>
    <mergeCell ref="O284:Q284"/>
    <mergeCell ref="M283:N283"/>
    <mergeCell ref="O283:Q283"/>
    <mergeCell ref="R281:T281"/>
    <mergeCell ref="U281:W281"/>
    <mergeCell ref="R282:T282"/>
    <mergeCell ref="U282:W282"/>
    <mergeCell ref="R283:T283"/>
    <mergeCell ref="U283:W283"/>
    <mergeCell ref="B282:J282"/>
    <mergeCell ref="K282:L282"/>
    <mergeCell ref="M282:N282"/>
    <mergeCell ref="O282:Q282"/>
    <mergeCell ref="B281:J281"/>
    <mergeCell ref="K281:L281"/>
    <mergeCell ref="M281:N281"/>
    <mergeCell ref="O281:Q281"/>
    <mergeCell ref="R280:T280"/>
    <mergeCell ref="U280:W280"/>
    <mergeCell ref="B279:J279"/>
    <mergeCell ref="K279:L279"/>
    <mergeCell ref="B280:J280"/>
    <mergeCell ref="K280:L280"/>
    <mergeCell ref="M280:N280"/>
    <mergeCell ref="O280:Q280"/>
    <mergeCell ref="M279:N279"/>
    <mergeCell ref="O279:Q279"/>
    <mergeCell ref="R277:T277"/>
    <mergeCell ref="U277:W277"/>
    <mergeCell ref="R278:T278"/>
    <mergeCell ref="U278:W278"/>
    <mergeCell ref="R279:T279"/>
    <mergeCell ref="U279:W279"/>
    <mergeCell ref="B278:J278"/>
    <mergeCell ref="K278:L278"/>
    <mergeCell ref="M278:N278"/>
    <mergeCell ref="O278:Q278"/>
    <mergeCell ref="B277:J277"/>
    <mergeCell ref="K277:L277"/>
    <mergeCell ref="M277:N277"/>
    <mergeCell ref="O277:Q277"/>
    <mergeCell ref="R276:T276"/>
    <mergeCell ref="U276:W276"/>
    <mergeCell ref="B275:J275"/>
    <mergeCell ref="K275:L275"/>
    <mergeCell ref="B276:J276"/>
    <mergeCell ref="K276:L276"/>
    <mergeCell ref="M276:N276"/>
    <mergeCell ref="O276:Q276"/>
    <mergeCell ref="M275:N275"/>
    <mergeCell ref="O275:Q275"/>
    <mergeCell ref="R273:T273"/>
    <mergeCell ref="U273:W273"/>
    <mergeCell ref="R274:T274"/>
    <mergeCell ref="U274:W274"/>
    <mergeCell ref="R275:T275"/>
    <mergeCell ref="U275:W275"/>
    <mergeCell ref="B274:J274"/>
    <mergeCell ref="K274:L274"/>
    <mergeCell ref="M274:N274"/>
    <mergeCell ref="O274:Q274"/>
    <mergeCell ref="B273:J273"/>
    <mergeCell ref="K273:L273"/>
    <mergeCell ref="M273:N273"/>
    <mergeCell ref="O273:Q273"/>
    <mergeCell ref="R272:T272"/>
    <mergeCell ref="U272:W272"/>
    <mergeCell ref="B271:J271"/>
    <mergeCell ref="K271:L271"/>
    <mergeCell ref="B272:J272"/>
    <mergeCell ref="K272:L272"/>
    <mergeCell ref="M272:N272"/>
    <mergeCell ref="O272:Q272"/>
    <mergeCell ref="M271:N271"/>
    <mergeCell ref="O271:Q271"/>
    <mergeCell ref="R269:T269"/>
    <mergeCell ref="U269:W269"/>
    <mergeCell ref="R270:T270"/>
    <mergeCell ref="U270:W270"/>
    <mergeCell ref="R271:T271"/>
    <mergeCell ref="U271:W271"/>
    <mergeCell ref="B270:J270"/>
    <mergeCell ref="K270:L270"/>
    <mergeCell ref="M270:N270"/>
    <mergeCell ref="O270:Q270"/>
    <mergeCell ref="B269:J269"/>
    <mergeCell ref="K269:L269"/>
    <mergeCell ref="M269:N269"/>
    <mergeCell ref="O269:Q269"/>
    <mergeCell ref="U266:W266"/>
    <mergeCell ref="A267:W267"/>
    <mergeCell ref="B268:J268"/>
    <mergeCell ref="K268:L268"/>
    <mergeCell ref="M268:N268"/>
    <mergeCell ref="O268:Q268"/>
    <mergeCell ref="R268:T268"/>
    <mergeCell ref="U268:W268"/>
    <mergeCell ref="B266:J266"/>
    <mergeCell ref="K266:L266"/>
    <mergeCell ref="M266:N266"/>
    <mergeCell ref="O266:Q266"/>
    <mergeCell ref="R264:T264"/>
    <mergeCell ref="O264:Q264"/>
    <mergeCell ref="R266:T266"/>
    <mergeCell ref="U264:W264"/>
    <mergeCell ref="B265:J265"/>
    <mergeCell ref="K265:L265"/>
    <mergeCell ref="M265:N265"/>
    <mergeCell ref="O265:Q265"/>
    <mergeCell ref="R265:T265"/>
    <mergeCell ref="U265:W265"/>
    <mergeCell ref="B264:J264"/>
    <mergeCell ref="K264:L264"/>
    <mergeCell ref="M264:N264"/>
    <mergeCell ref="U261:W261"/>
    <mergeCell ref="A262:W262"/>
    <mergeCell ref="B263:J263"/>
    <mergeCell ref="K263:L263"/>
    <mergeCell ref="M263:N263"/>
    <mergeCell ref="O263:Q263"/>
    <mergeCell ref="R263:T263"/>
    <mergeCell ref="U263:W263"/>
    <mergeCell ref="B261:J261"/>
    <mergeCell ref="K261:L261"/>
    <mergeCell ref="M261:N261"/>
    <mergeCell ref="O261:Q261"/>
    <mergeCell ref="R254:T254"/>
    <mergeCell ref="K254:L254"/>
    <mergeCell ref="M254:N254"/>
    <mergeCell ref="O254:Q254"/>
    <mergeCell ref="R261:T261"/>
    <mergeCell ref="M255:N255"/>
    <mergeCell ref="O255:Q255"/>
    <mergeCell ref="R255:T255"/>
    <mergeCell ref="U254:W254"/>
    <mergeCell ref="B260:J260"/>
    <mergeCell ref="K260:L260"/>
    <mergeCell ref="M260:N260"/>
    <mergeCell ref="O260:Q260"/>
    <mergeCell ref="R260:T260"/>
    <mergeCell ref="U260:W260"/>
    <mergeCell ref="B255:J255"/>
    <mergeCell ref="K255:L255"/>
    <mergeCell ref="B254:J254"/>
    <mergeCell ref="R252:T252"/>
    <mergeCell ref="U252:W252"/>
    <mergeCell ref="B253:J253"/>
    <mergeCell ref="K253:L253"/>
    <mergeCell ref="M253:N253"/>
    <mergeCell ref="O253:Q253"/>
    <mergeCell ref="R253:T253"/>
    <mergeCell ref="U253:W253"/>
    <mergeCell ref="B252:J252"/>
    <mergeCell ref="K252:L252"/>
    <mergeCell ref="M252:N252"/>
    <mergeCell ref="O252:Q252"/>
    <mergeCell ref="R249:T249"/>
    <mergeCell ref="U249:W249"/>
    <mergeCell ref="A250:W250"/>
    <mergeCell ref="B251:J251"/>
    <mergeCell ref="K251:L251"/>
    <mergeCell ref="M251:N251"/>
    <mergeCell ref="O251:Q251"/>
    <mergeCell ref="R251:T251"/>
    <mergeCell ref="U251:W251"/>
    <mergeCell ref="B249:J249"/>
    <mergeCell ref="K249:L249"/>
    <mergeCell ref="M249:N249"/>
    <mergeCell ref="O249:Q249"/>
    <mergeCell ref="A244:W244"/>
    <mergeCell ref="A245:W245"/>
    <mergeCell ref="A247:A248"/>
    <mergeCell ref="B247:J248"/>
    <mergeCell ref="K247:L248"/>
    <mergeCell ref="M247:N248"/>
    <mergeCell ref="O247:Q248"/>
    <mergeCell ref="R247:W247"/>
    <mergeCell ref="R248:T248"/>
    <mergeCell ref="U248:W248"/>
    <mergeCell ref="U240:W240"/>
    <mergeCell ref="A242:W242"/>
    <mergeCell ref="A243:W243"/>
    <mergeCell ref="B358:I358"/>
    <mergeCell ref="J358:K358"/>
    <mergeCell ref="L358:M358"/>
    <mergeCell ref="N358:O358"/>
    <mergeCell ref="P358:Q358"/>
    <mergeCell ref="R358:T358"/>
    <mergeCell ref="U358:W358"/>
    <mergeCell ref="B240:J240"/>
    <mergeCell ref="K240:N240"/>
    <mergeCell ref="O240:Q240"/>
    <mergeCell ref="R240:T240"/>
    <mergeCell ref="U238:W238"/>
    <mergeCell ref="B239:J239"/>
    <mergeCell ref="K239:N239"/>
    <mergeCell ref="O239:Q239"/>
    <mergeCell ref="R239:T239"/>
    <mergeCell ref="U239:W239"/>
    <mergeCell ref="B238:J238"/>
    <mergeCell ref="K238:N238"/>
    <mergeCell ref="O238:Q238"/>
    <mergeCell ref="R238:T238"/>
    <mergeCell ref="U236:W236"/>
    <mergeCell ref="B237:J237"/>
    <mergeCell ref="K237:N237"/>
    <mergeCell ref="O237:Q237"/>
    <mergeCell ref="R237:T237"/>
    <mergeCell ref="U237:W237"/>
    <mergeCell ref="B236:J236"/>
    <mergeCell ref="K236:N236"/>
    <mergeCell ref="O236:Q236"/>
    <mergeCell ref="R236:T236"/>
    <mergeCell ref="U234:W234"/>
    <mergeCell ref="B235:J235"/>
    <mergeCell ref="K235:N235"/>
    <mergeCell ref="O235:Q235"/>
    <mergeCell ref="R235:T235"/>
    <mergeCell ref="U235:W235"/>
    <mergeCell ref="B234:J234"/>
    <mergeCell ref="K234:N234"/>
    <mergeCell ref="O234:Q234"/>
    <mergeCell ref="R234:T234"/>
    <mergeCell ref="U232:W232"/>
    <mergeCell ref="B233:J233"/>
    <mergeCell ref="K233:N233"/>
    <mergeCell ref="O233:Q233"/>
    <mergeCell ref="R233:T233"/>
    <mergeCell ref="U233:W233"/>
    <mergeCell ref="B232:J232"/>
    <mergeCell ref="K232:N232"/>
    <mergeCell ref="O232:Q232"/>
    <mergeCell ref="R232:T232"/>
    <mergeCell ref="U230:W230"/>
    <mergeCell ref="B231:J231"/>
    <mergeCell ref="K231:N231"/>
    <mergeCell ref="O231:Q231"/>
    <mergeCell ref="R231:T231"/>
    <mergeCell ref="U231:W231"/>
    <mergeCell ref="B230:J230"/>
    <mergeCell ref="K230:N230"/>
    <mergeCell ref="O230:Q230"/>
    <mergeCell ref="R230:T230"/>
    <mergeCell ref="U228:W228"/>
    <mergeCell ref="B229:J229"/>
    <mergeCell ref="K229:N229"/>
    <mergeCell ref="O229:Q229"/>
    <mergeCell ref="R229:T229"/>
    <mergeCell ref="U229:W229"/>
    <mergeCell ref="B228:J228"/>
    <mergeCell ref="K228:N228"/>
    <mergeCell ref="O228:Q228"/>
    <mergeCell ref="R228:T228"/>
    <mergeCell ref="R226:T226"/>
    <mergeCell ref="U226:W226"/>
    <mergeCell ref="B227:J227"/>
    <mergeCell ref="K227:N227"/>
    <mergeCell ref="O227:Q227"/>
    <mergeCell ref="R227:T227"/>
    <mergeCell ref="U227:W227"/>
    <mergeCell ref="U224:W224"/>
    <mergeCell ref="A225:A234"/>
    <mergeCell ref="B225:J225"/>
    <mergeCell ref="K225:N225"/>
    <mergeCell ref="O225:Q225"/>
    <mergeCell ref="R225:T225"/>
    <mergeCell ref="U225:W225"/>
    <mergeCell ref="B226:J226"/>
    <mergeCell ref="K226:N226"/>
    <mergeCell ref="O226:Q226"/>
    <mergeCell ref="B224:J224"/>
    <mergeCell ref="K224:N224"/>
    <mergeCell ref="O224:Q224"/>
    <mergeCell ref="R224:T224"/>
    <mergeCell ref="A219:W219"/>
    <mergeCell ref="A221:A223"/>
    <mergeCell ref="B221:J223"/>
    <mergeCell ref="K221:N223"/>
    <mergeCell ref="O221:Q223"/>
    <mergeCell ref="R221:W221"/>
    <mergeCell ref="R222:T223"/>
    <mergeCell ref="U222:W223"/>
    <mergeCell ref="N359:O359"/>
    <mergeCell ref="P359:Q359"/>
    <mergeCell ref="R359:T359"/>
    <mergeCell ref="U359:W359"/>
    <mergeCell ref="A214:P214"/>
    <mergeCell ref="Q214:R214"/>
    <mergeCell ref="P200:R200"/>
    <mergeCell ref="S200:T200"/>
    <mergeCell ref="P202:R202"/>
    <mergeCell ref="S202:T202"/>
    <mergeCell ref="P201:R201"/>
    <mergeCell ref="S201:T201"/>
    <mergeCell ref="U200:W200"/>
    <mergeCell ref="X200:Z200"/>
    <mergeCell ref="B200:H200"/>
    <mergeCell ref="I200:J200"/>
    <mergeCell ref="K200:L200"/>
    <mergeCell ref="M200:O200"/>
    <mergeCell ref="P194:R194"/>
    <mergeCell ref="S194:T194"/>
    <mergeCell ref="U194:W194"/>
    <mergeCell ref="X194:Z194"/>
    <mergeCell ref="B194:H194"/>
    <mergeCell ref="I194:J194"/>
    <mergeCell ref="K194:L194"/>
    <mergeCell ref="M194:O194"/>
    <mergeCell ref="P193:R193"/>
    <mergeCell ref="S193:T193"/>
    <mergeCell ref="U193:W193"/>
    <mergeCell ref="X193:Z193"/>
    <mergeCell ref="B193:H193"/>
    <mergeCell ref="I193:J193"/>
    <mergeCell ref="K193:L193"/>
    <mergeCell ref="M193:O193"/>
    <mergeCell ref="P192:R192"/>
    <mergeCell ref="S192:T192"/>
    <mergeCell ref="U192:W192"/>
    <mergeCell ref="X192:Z192"/>
    <mergeCell ref="B192:H192"/>
    <mergeCell ref="I192:J192"/>
    <mergeCell ref="K192:L192"/>
    <mergeCell ref="M192:O192"/>
    <mergeCell ref="P191:R191"/>
    <mergeCell ref="S191:T191"/>
    <mergeCell ref="U191:W191"/>
    <mergeCell ref="X191:Z191"/>
    <mergeCell ref="B191:H191"/>
    <mergeCell ref="I191:J191"/>
    <mergeCell ref="K191:L191"/>
    <mergeCell ref="M191:O191"/>
    <mergeCell ref="P190:R190"/>
    <mergeCell ref="S190:T190"/>
    <mergeCell ref="U190:W190"/>
    <mergeCell ref="X190:Z190"/>
    <mergeCell ref="B190:H190"/>
    <mergeCell ref="I190:J190"/>
    <mergeCell ref="K190:L190"/>
    <mergeCell ref="M190:O190"/>
    <mergeCell ref="P189:R189"/>
    <mergeCell ref="S189:T189"/>
    <mergeCell ref="U189:W189"/>
    <mergeCell ref="X189:Z189"/>
    <mergeCell ref="B189:H189"/>
    <mergeCell ref="I189:J189"/>
    <mergeCell ref="K189:L189"/>
    <mergeCell ref="M189:O189"/>
    <mergeCell ref="P199:R199"/>
    <mergeCell ref="S199:T199"/>
    <mergeCell ref="U199:W199"/>
    <mergeCell ref="X199:Z199"/>
    <mergeCell ref="B199:H199"/>
    <mergeCell ref="I199:J199"/>
    <mergeCell ref="K199:L199"/>
    <mergeCell ref="M199:O199"/>
    <mergeCell ref="P198:R198"/>
    <mergeCell ref="S198:T198"/>
    <mergeCell ref="U198:W198"/>
    <mergeCell ref="X198:Z198"/>
    <mergeCell ref="B198:H198"/>
    <mergeCell ref="I198:J198"/>
    <mergeCell ref="K198:L198"/>
    <mergeCell ref="M198:O198"/>
    <mergeCell ref="P197:R197"/>
    <mergeCell ref="S197:T197"/>
    <mergeCell ref="U197:W197"/>
    <mergeCell ref="X197:Z197"/>
    <mergeCell ref="B197:H197"/>
    <mergeCell ref="I197:J197"/>
    <mergeCell ref="K197:L197"/>
    <mergeCell ref="M197:O197"/>
    <mergeCell ref="P196:R196"/>
    <mergeCell ref="S196:T196"/>
    <mergeCell ref="U196:W196"/>
    <mergeCell ref="X196:Z196"/>
    <mergeCell ref="B196:H196"/>
    <mergeCell ref="I196:J196"/>
    <mergeCell ref="K196:L196"/>
    <mergeCell ref="M196:O196"/>
    <mergeCell ref="P195:R195"/>
    <mergeCell ref="S195:T195"/>
    <mergeCell ref="U195:W195"/>
    <mergeCell ref="X195:Z195"/>
    <mergeCell ref="B195:H195"/>
    <mergeCell ref="I195:J195"/>
    <mergeCell ref="K195:L195"/>
    <mergeCell ref="M195:O195"/>
    <mergeCell ref="U202:W202"/>
    <mergeCell ref="X202:Z202"/>
    <mergeCell ref="B202:H202"/>
    <mergeCell ref="I202:J202"/>
    <mergeCell ref="K202:L202"/>
    <mergeCell ref="M202:O202"/>
    <mergeCell ref="U201:W201"/>
    <mergeCell ref="X201:Z201"/>
    <mergeCell ref="B201:H201"/>
    <mergeCell ref="I201:J201"/>
    <mergeCell ref="K201:L201"/>
    <mergeCell ref="M201:O201"/>
    <mergeCell ref="X187:Z187"/>
    <mergeCell ref="B188:H188"/>
    <mergeCell ref="I188:J188"/>
    <mergeCell ref="K188:L188"/>
    <mergeCell ref="M188:O188"/>
    <mergeCell ref="P188:R188"/>
    <mergeCell ref="S188:T188"/>
    <mergeCell ref="U188:W188"/>
    <mergeCell ref="X188:Z188"/>
    <mergeCell ref="U185:Z185"/>
    <mergeCell ref="U186:W186"/>
    <mergeCell ref="X186:Z186"/>
    <mergeCell ref="B187:H187"/>
    <mergeCell ref="I187:J187"/>
    <mergeCell ref="K187:L187"/>
    <mergeCell ref="M187:O187"/>
    <mergeCell ref="P187:R187"/>
    <mergeCell ref="S187:T187"/>
    <mergeCell ref="U187:W187"/>
    <mergeCell ref="A182:Z182"/>
    <mergeCell ref="A183:Z183"/>
    <mergeCell ref="A184:Z184"/>
    <mergeCell ref="A185:A186"/>
    <mergeCell ref="B185:H186"/>
    <mergeCell ref="I185:J186"/>
    <mergeCell ref="K185:L186"/>
    <mergeCell ref="M185:O186"/>
    <mergeCell ref="P185:R186"/>
    <mergeCell ref="S185:T186"/>
    <mergeCell ref="P152:Q152"/>
    <mergeCell ref="R152:T152"/>
    <mergeCell ref="U152:W152"/>
    <mergeCell ref="A181:Z181"/>
    <mergeCell ref="B152:I152"/>
    <mergeCell ref="J152:K152"/>
    <mergeCell ref="L152:M152"/>
    <mergeCell ref="N152:O152"/>
    <mergeCell ref="P174:Q174"/>
    <mergeCell ref="R174:T174"/>
    <mergeCell ref="U174:W174"/>
    <mergeCell ref="B176:I176"/>
    <mergeCell ref="J176:K176"/>
    <mergeCell ref="L176:M176"/>
    <mergeCell ref="N176:O176"/>
    <mergeCell ref="P176:Q176"/>
    <mergeCell ref="R176:T176"/>
    <mergeCell ref="U176:W176"/>
    <mergeCell ref="B174:I174"/>
    <mergeCell ref="J174:K174"/>
    <mergeCell ref="L174:M174"/>
    <mergeCell ref="N174:O174"/>
    <mergeCell ref="P172:Q172"/>
    <mergeCell ref="R172:T172"/>
    <mergeCell ref="L172:M172"/>
    <mergeCell ref="N172:O172"/>
    <mergeCell ref="U172:W172"/>
    <mergeCell ref="B173:I173"/>
    <mergeCell ref="J173:K173"/>
    <mergeCell ref="L173:M173"/>
    <mergeCell ref="N173:O173"/>
    <mergeCell ref="P173:Q173"/>
    <mergeCell ref="R173:T173"/>
    <mergeCell ref="U173:W173"/>
    <mergeCell ref="B172:I172"/>
    <mergeCell ref="J172:K172"/>
    <mergeCell ref="P169:Q169"/>
    <mergeCell ref="R169:T169"/>
    <mergeCell ref="U169:W169"/>
    <mergeCell ref="B170:I170"/>
    <mergeCell ref="J170:K170"/>
    <mergeCell ref="L170:M170"/>
    <mergeCell ref="N170:O170"/>
    <mergeCell ref="P170:Q170"/>
    <mergeCell ref="R170:T170"/>
    <mergeCell ref="U170:W170"/>
    <mergeCell ref="B169:I169"/>
    <mergeCell ref="J169:K169"/>
    <mergeCell ref="L169:M169"/>
    <mergeCell ref="N169:O169"/>
    <mergeCell ref="P167:Q167"/>
    <mergeCell ref="R167:T167"/>
    <mergeCell ref="U167:W167"/>
    <mergeCell ref="B168:I168"/>
    <mergeCell ref="J168:K168"/>
    <mergeCell ref="L168:M168"/>
    <mergeCell ref="N168:O168"/>
    <mergeCell ref="P168:Q168"/>
    <mergeCell ref="R168:T168"/>
    <mergeCell ref="U168:W168"/>
    <mergeCell ref="B167:I167"/>
    <mergeCell ref="J167:K167"/>
    <mergeCell ref="L167:M167"/>
    <mergeCell ref="N167:O167"/>
    <mergeCell ref="P165:Q165"/>
    <mergeCell ref="R165:T165"/>
    <mergeCell ref="U165:W165"/>
    <mergeCell ref="B166:I166"/>
    <mergeCell ref="J166:K166"/>
    <mergeCell ref="L166:M166"/>
    <mergeCell ref="N166:O166"/>
    <mergeCell ref="P166:Q166"/>
    <mergeCell ref="R166:T166"/>
    <mergeCell ref="U166:W166"/>
    <mergeCell ref="B165:I165"/>
    <mergeCell ref="J165:K165"/>
    <mergeCell ref="L165:M165"/>
    <mergeCell ref="N165:O165"/>
    <mergeCell ref="P163:Q163"/>
    <mergeCell ref="R163:T163"/>
    <mergeCell ref="U163:W163"/>
    <mergeCell ref="B164:I164"/>
    <mergeCell ref="J164:K164"/>
    <mergeCell ref="L164:M164"/>
    <mergeCell ref="N164:O164"/>
    <mergeCell ref="P164:Q164"/>
    <mergeCell ref="R164:T164"/>
    <mergeCell ref="U164:W164"/>
    <mergeCell ref="B163:I163"/>
    <mergeCell ref="J163:K163"/>
    <mergeCell ref="L163:M163"/>
    <mergeCell ref="N163:O163"/>
    <mergeCell ref="P160:Q160"/>
    <mergeCell ref="R160:T160"/>
    <mergeCell ref="U160:W160"/>
    <mergeCell ref="B161:I161"/>
    <mergeCell ref="J161:K161"/>
    <mergeCell ref="L161:M161"/>
    <mergeCell ref="N161:O161"/>
    <mergeCell ref="P161:Q161"/>
    <mergeCell ref="R161:T161"/>
    <mergeCell ref="U161:W161"/>
    <mergeCell ref="B160:I160"/>
    <mergeCell ref="J160:K160"/>
    <mergeCell ref="L160:M160"/>
    <mergeCell ref="N160:O160"/>
    <mergeCell ref="P158:Q158"/>
    <mergeCell ref="R158:T158"/>
    <mergeCell ref="U158:W158"/>
    <mergeCell ref="B159:I159"/>
    <mergeCell ref="J159:K159"/>
    <mergeCell ref="L159:M159"/>
    <mergeCell ref="N159:O159"/>
    <mergeCell ref="P159:Q159"/>
    <mergeCell ref="R159:T159"/>
    <mergeCell ref="U159:W159"/>
    <mergeCell ref="B158:I158"/>
    <mergeCell ref="J158:K158"/>
    <mergeCell ref="L158:M158"/>
    <mergeCell ref="N158:O158"/>
    <mergeCell ref="P156:Q156"/>
    <mergeCell ref="R156:T156"/>
    <mergeCell ref="U156:W156"/>
    <mergeCell ref="B157:I157"/>
    <mergeCell ref="J157:K157"/>
    <mergeCell ref="L157:M157"/>
    <mergeCell ref="N157:O157"/>
    <mergeCell ref="P157:Q157"/>
    <mergeCell ref="R157:T157"/>
    <mergeCell ref="U157:W157"/>
    <mergeCell ref="B156:I156"/>
    <mergeCell ref="J156:K156"/>
    <mergeCell ref="L156:M156"/>
    <mergeCell ref="N156:O156"/>
    <mergeCell ref="P154:Q154"/>
    <mergeCell ref="R154:T154"/>
    <mergeCell ref="U154:W154"/>
    <mergeCell ref="B155:I155"/>
    <mergeCell ref="J155:K155"/>
    <mergeCell ref="L155:M155"/>
    <mergeCell ref="N155:O155"/>
    <mergeCell ref="P155:Q155"/>
    <mergeCell ref="R155:T155"/>
    <mergeCell ref="U155:W155"/>
    <mergeCell ref="B154:I154"/>
    <mergeCell ref="J154:K154"/>
    <mergeCell ref="L154:M154"/>
    <mergeCell ref="N154:O154"/>
    <mergeCell ref="P151:Q151"/>
    <mergeCell ref="R151:T151"/>
    <mergeCell ref="U151:W151"/>
    <mergeCell ref="B153:I153"/>
    <mergeCell ref="J153:K153"/>
    <mergeCell ref="L153:M153"/>
    <mergeCell ref="N153:O153"/>
    <mergeCell ref="P153:Q153"/>
    <mergeCell ref="R153:T153"/>
    <mergeCell ref="U153:W153"/>
    <mergeCell ref="B151:I151"/>
    <mergeCell ref="J151:K151"/>
    <mergeCell ref="L151:M151"/>
    <mergeCell ref="N151:O151"/>
    <mergeCell ref="A1:W1"/>
    <mergeCell ref="A2:W2"/>
    <mergeCell ref="A3:W3"/>
    <mergeCell ref="A5:R5"/>
    <mergeCell ref="S5:W5"/>
    <mergeCell ref="A6:R6"/>
    <mergeCell ref="S6:W6"/>
    <mergeCell ref="A7:R7"/>
    <mergeCell ref="S7:W7"/>
    <mergeCell ref="A8:R8"/>
    <mergeCell ref="S8:W8"/>
    <mergeCell ref="A9:R9"/>
    <mergeCell ref="S9:W9"/>
    <mergeCell ref="A10:R10"/>
    <mergeCell ref="S10:W10"/>
    <mergeCell ref="A11:R11"/>
    <mergeCell ref="S11:W11"/>
    <mergeCell ref="A12:R12"/>
    <mergeCell ref="S12:W12"/>
    <mergeCell ref="A13:R13"/>
    <mergeCell ref="S13:W13"/>
    <mergeCell ref="A14:R14"/>
    <mergeCell ref="S14:W14"/>
    <mergeCell ref="A15:R15"/>
    <mergeCell ref="S15:W15"/>
    <mergeCell ref="A17:W17"/>
    <mergeCell ref="A18:W18"/>
    <mergeCell ref="A19:W19"/>
    <mergeCell ref="A20:W20"/>
    <mergeCell ref="A22:A24"/>
    <mergeCell ref="B22:J24"/>
    <mergeCell ref="K22:N24"/>
    <mergeCell ref="O22:Q24"/>
    <mergeCell ref="R22:W22"/>
    <mergeCell ref="R23:T24"/>
    <mergeCell ref="U23:W24"/>
    <mergeCell ref="B25:J25"/>
    <mergeCell ref="K25:N25"/>
    <mergeCell ref="O25:Q25"/>
    <mergeCell ref="R25:T25"/>
    <mergeCell ref="U25:W25"/>
    <mergeCell ref="A26:A35"/>
    <mergeCell ref="B26:J26"/>
    <mergeCell ref="K26:N26"/>
    <mergeCell ref="O26:Q26"/>
    <mergeCell ref="B28:J28"/>
    <mergeCell ref="K28:N28"/>
    <mergeCell ref="O28:Q28"/>
    <mergeCell ref="B31:J31"/>
    <mergeCell ref="K31:N31"/>
    <mergeCell ref="O31:Q31"/>
    <mergeCell ref="R26:T26"/>
    <mergeCell ref="U26:W26"/>
    <mergeCell ref="B27:J27"/>
    <mergeCell ref="K27:N27"/>
    <mergeCell ref="O27:Q27"/>
    <mergeCell ref="R27:T27"/>
    <mergeCell ref="U27:W27"/>
    <mergeCell ref="R28:T28"/>
    <mergeCell ref="U28:W28"/>
    <mergeCell ref="B30:J30"/>
    <mergeCell ref="K30:N30"/>
    <mergeCell ref="O30:Q30"/>
    <mergeCell ref="R30:T30"/>
    <mergeCell ref="U30:W30"/>
    <mergeCell ref="R31:T31"/>
    <mergeCell ref="U31:W31"/>
    <mergeCell ref="B33:J33"/>
    <mergeCell ref="K33:N33"/>
    <mergeCell ref="O33:Q33"/>
    <mergeCell ref="R33:T33"/>
    <mergeCell ref="U33:W33"/>
    <mergeCell ref="U32:W32"/>
    <mergeCell ref="U35:W35"/>
    <mergeCell ref="B36:J36"/>
    <mergeCell ref="K36:N36"/>
    <mergeCell ref="O36:Q36"/>
    <mergeCell ref="R36:T36"/>
    <mergeCell ref="U36:W36"/>
    <mergeCell ref="B35:J35"/>
    <mergeCell ref="K35:N35"/>
    <mergeCell ref="O35:Q35"/>
    <mergeCell ref="R35:T35"/>
    <mergeCell ref="U37:W37"/>
    <mergeCell ref="B38:J38"/>
    <mergeCell ref="K38:N38"/>
    <mergeCell ref="O38:Q38"/>
    <mergeCell ref="R38:T38"/>
    <mergeCell ref="U38:W38"/>
    <mergeCell ref="B37:J37"/>
    <mergeCell ref="K37:N37"/>
    <mergeCell ref="O37:Q37"/>
    <mergeCell ref="R37:T37"/>
    <mergeCell ref="U39:W39"/>
    <mergeCell ref="B40:J40"/>
    <mergeCell ref="K40:N40"/>
    <mergeCell ref="O40:Q40"/>
    <mergeCell ref="R40:T40"/>
    <mergeCell ref="U40:W40"/>
    <mergeCell ref="B39:J39"/>
    <mergeCell ref="K39:N39"/>
    <mergeCell ref="O39:Q39"/>
    <mergeCell ref="R39:T39"/>
    <mergeCell ref="B41:J41"/>
    <mergeCell ref="K41:N41"/>
    <mergeCell ref="O41:Q41"/>
    <mergeCell ref="R41:T41"/>
    <mergeCell ref="U41:W41"/>
    <mergeCell ref="B29:J29"/>
    <mergeCell ref="K29:N29"/>
    <mergeCell ref="O29:Q29"/>
    <mergeCell ref="R29:T29"/>
    <mergeCell ref="U29:W29"/>
    <mergeCell ref="B32:J32"/>
    <mergeCell ref="K32:N32"/>
    <mergeCell ref="O32:Q32"/>
    <mergeCell ref="R32:T32"/>
    <mergeCell ref="R49:T49"/>
    <mergeCell ref="U49:W49"/>
    <mergeCell ref="U34:W34"/>
    <mergeCell ref="A43:W43"/>
    <mergeCell ref="A44:W44"/>
    <mergeCell ref="A45:W45"/>
    <mergeCell ref="B34:J34"/>
    <mergeCell ref="K34:N34"/>
    <mergeCell ref="O34:Q34"/>
    <mergeCell ref="R34:T34"/>
    <mergeCell ref="K50:L50"/>
    <mergeCell ref="M50:N50"/>
    <mergeCell ref="O50:Q50"/>
    <mergeCell ref="A46:W46"/>
    <mergeCell ref="A48:A49"/>
    <mergeCell ref="B48:J49"/>
    <mergeCell ref="K48:L49"/>
    <mergeCell ref="M48:N49"/>
    <mergeCell ref="O48:Q49"/>
    <mergeCell ref="R48:W48"/>
    <mergeCell ref="R50:T50"/>
    <mergeCell ref="U50:W50"/>
    <mergeCell ref="B52:J52"/>
    <mergeCell ref="K52:L52"/>
    <mergeCell ref="M52:N52"/>
    <mergeCell ref="O52:Q52"/>
    <mergeCell ref="R52:T52"/>
    <mergeCell ref="U52:W52"/>
    <mergeCell ref="A51:W51"/>
    <mergeCell ref="B50:J50"/>
    <mergeCell ref="R83:T83"/>
    <mergeCell ref="U83:W83"/>
    <mergeCell ref="B82:J82"/>
    <mergeCell ref="K82:L82"/>
    <mergeCell ref="M82:N82"/>
    <mergeCell ref="O82:Q82"/>
    <mergeCell ref="B53:J53"/>
    <mergeCell ref="K53:L53"/>
    <mergeCell ref="M53:N53"/>
    <mergeCell ref="O53:Q53"/>
    <mergeCell ref="R55:T55"/>
    <mergeCell ref="U55:W55"/>
    <mergeCell ref="B54:J54"/>
    <mergeCell ref="K54:L54"/>
    <mergeCell ref="M54:N54"/>
    <mergeCell ref="O54:Q54"/>
    <mergeCell ref="R53:T53"/>
    <mergeCell ref="U53:W53"/>
    <mergeCell ref="R54:T54"/>
    <mergeCell ref="U54:W54"/>
    <mergeCell ref="R56:T56"/>
    <mergeCell ref="U56:W56"/>
    <mergeCell ref="B55:J55"/>
    <mergeCell ref="K55:L55"/>
    <mergeCell ref="B56:J56"/>
    <mergeCell ref="K56:L56"/>
    <mergeCell ref="M56:N56"/>
    <mergeCell ref="O56:Q56"/>
    <mergeCell ref="M55:N55"/>
    <mergeCell ref="O55:Q55"/>
    <mergeCell ref="R57:T57"/>
    <mergeCell ref="U57:W57"/>
    <mergeCell ref="A58:W58"/>
    <mergeCell ref="R91:T91"/>
    <mergeCell ref="U91:W91"/>
    <mergeCell ref="A87:W87"/>
    <mergeCell ref="B57:J57"/>
    <mergeCell ref="K57:L57"/>
    <mergeCell ref="M57:N57"/>
    <mergeCell ref="O57:Q57"/>
    <mergeCell ref="R60:T60"/>
    <mergeCell ref="U60:W60"/>
    <mergeCell ref="B59:J59"/>
    <mergeCell ref="K59:L59"/>
    <mergeCell ref="M59:N59"/>
    <mergeCell ref="O59:Q59"/>
    <mergeCell ref="R59:T59"/>
    <mergeCell ref="U59:W59"/>
    <mergeCell ref="R61:T61"/>
    <mergeCell ref="U61:W61"/>
    <mergeCell ref="B60:J60"/>
    <mergeCell ref="K60:L60"/>
    <mergeCell ref="B61:J61"/>
    <mergeCell ref="K61:L61"/>
    <mergeCell ref="M61:N61"/>
    <mergeCell ref="O61:Q61"/>
    <mergeCell ref="M60:N60"/>
    <mergeCell ref="O60:Q60"/>
    <mergeCell ref="A86:W86"/>
    <mergeCell ref="A88:W88"/>
    <mergeCell ref="A90:A91"/>
    <mergeCell ref="B90:I91"/>
    <mergeCell ref="J90:K91"/>
    <mergeCell ref="L90:M91"/>
    <mergeCell ref="N90:O91"/>
    <mergeCell ref="P90:Q91"/>
    <mergeCell ref="R90:W90"/>
    <mergeCell ref="R63:T63"/>
    <mergeCell ref="U63:W63"/>
    <mergeCell ref="A62:W62"/>
    <mergeCell ref="A85:W85"/>
    <mergeCell ref="R82:T82"/>
    <mergeCell ref="U82:W82"/>
    <mergeCell ref="B83:J83"/>
    <mergeCell ref="K83:L83"/>
    <mergeCell ref="M83:N83"/>
    <mergeCell ref="O83:Q83"/>
    <mergeCell ref="M64:N64"/>
    <mergeCell ref="O64:Q64"/>
    <mergeCell ref="B63:J63"/>
    <mergeCell ref="K63:L63"/>
    <mergeCell ref="M63:N63"/>
    <mergeCell ref="O63:Q63"/>
    <mergeCell ref="R64:T64"/>
    <mergeCell ref="U64:W64"/>
    <mergeCell ref="B65:J65"/>
    <mergeCell ref="K65:L65"/>
    <mergeCell ref="M65:N65"/>
    <mergeCell ref="O65:Q65"/>
    <mergeCell ref="R65:T65"/>
    <mergeCell ref="U65:W65"/>
    <mergeCell ref="B64:J64"/>
    <mergeCell ref="K64:L64"/>
    <mergeCell ref="B66:J66"/>
    <mergeCell ref="K66:L66"/>
    <mergeCell ref="M66:N66"/>
    <mergeCell ref="O66:Q66"/>
    <mergeCell ref="R68:T68"/>
    <mergeCell ref="U68:W68"/>
    <mergeCell ref="B67:J67"/>
    <mergeCell ref="K67:L67"/>
    <mergeCell ref="M67:N67"/>
    <mergeCell ref="O67:Q67"/>
    <mergeCell ref="R66:T66"/>
    <mergeCell ref="U66:W66"/>
    <mergeCell ref="R67:T67"/>
    <mergeCell ref="U67:W67"/>
    <mergeCell ref="R69:T69"/>
    <mergeCell ref="U69:W69"/>
    <mergeCell ref="B68:J68"/>
    <mergeCell ref="K68:L68"/>
    <mergeCell ref="B69:J69"/>
    <mergeCell ref="K69:L69"/>
    <mergeCell ref="M69:N69"/>
    <mergeCell ref="O69:Q69"/>
    <mergeCell ref="M68:N68"/>
    <mergeCell ref="O68:Q68"/>
    <mergeCell ref="B70:J70"/>
    <mergeCell ref="K70:L70"/>
    <mergeCell ref="M70:N70"/>
    <mergeCell ref="O70:Q70"/>
    <mergeCell ref="R72:T72"/>
    <mergeCell ref="U72:W72"/>
    <mergeCell ref="B71:J71"/>
    <mergeCell ref="K71:L71"/>
    <mergeCell ref="M71:N71"/>
    <mergeCell ref="O71:Q71"/>
    <mergeCell ref="R70:T70"/>
    <mergeCell ref="U70:W70"/>
    <mergeCell ref="R71:T71"/>
    <mergeCell ref="U71:W71"/>
    <mergeCell ref="R73:T73"/>
    <mergeCell ref="U73:W73"/>
    <mergeCell ref="B72:J72"/>
    <mergeCell ref="K72:L72"/>
    <mergeCell ref="B73:J73"/>
    <mergeCell ref="K73:L73"/>
    <mergeCell ref="M73:N73"/>
    <mergeCell ref="O73:Q73"/>
    <mergeCell ref="M72:N72"/>
    <mergeCell ref="O72:Q72"/>
    <mergeCell ref="B74:J74"/>
    <mergeCell ref="K74:L74"/>
    <mergeCell ref="M74:N74"/>
    <mergeCell ref="O74:Q74"/>
    <mergeCell ref="R76:T76"/>
    <mergeCell ref="U76:W76"/>
    <mergeCell ref="B75:J75"/>
    <mergeCell ref="K75:L75"/>
    <mergeCell ref="M75:N75"/>
    <mergeCell ref="O75:Q75"/>
    <mergeCell ref="R74:T74"/>
    <mergeCell ref="U74:W74"/>
    <mergeCell ref="R75:T75"/>
    <mergeCell ref="U75:W75"/>
    <mergeCell ref="R77:T77"/>
    <mergeCell ref="U77:W77"/>
    <mergeCell ref="B76:J76"/>
    <mergeCell ref="K76:L76"/>
    <mergeCell ref="B77:J77"/>
    <mergeCell ref="K77:L77"/>
    <mergeCell ref="M77:N77"/>
    <mergeCell ref="O77:Q77"/>
    <mergeCell ref="M76:N76"/>
    <mergeCell ref="O76:Q76"/>
    <mergeCell ref="B78:J78"/>
    <mergeCell ref="K78:L78"/>
    <mergeCell ref="M78:N78"/>
    <mergeCell ref="O78:Q78"/>
    <mergeCell ref="R80:T80"/>
    <mergeCell ref="U80:W80"/>
    <mergeCell ref="B79:J79"/>
    <mergeCell ref="K79:L79"/>
    <mergeCell ref="M79:N79"/>
    <mergeCell ref="O79:Q79"/>
    <mergeCell ref="R78:T78"/>
    <mergeCell ref="U78:W78"/>
    <mergeCell ref="R79:T79"/>
    <mergeCell ref="U79:W79"/>
    <mergeCell ref="R81:T81"/>
    <mergeCell ref="U81:W81"/>
    <mergeCell ref="B80:J80"/>
    <mergeCell ref="K80:L80"/>
    <mergeCell ref="B81:J81"/>
    <mergeCell ref="K81:L81"/>
    <mergeCell ref="M81:N81"/>
    <mergeCell ref="O81:Q81"/>
    <mergeCell ref="M80:N80"/>
    <mergeCell ref="O80:Q80"/>
    <mergeCell ref="B92:I92"/>
    <mergeCell ref="J92:K92"/>
    <mergeCell ref="L92:M92"/>
    <mergeCell ref="N92:O92"/>
    <mergeCell ref="P92:Q92"/>
    <mergeCell ref="R92:T92"/>
    <mergeCell ref="U92:W92"/>
    <mergeCell ref="B93:I93"/>
    <mergeCell ref="J93:K93"/>
    <mergeCell ref="L93:M93"/>
    <mergeCell ref="N93:O93"/>
    <mergeCell ref="P93:Q93"/>
    <mergeCell ref="R93:T93"/>
    <mergeCell ref="U93:W93"/>
    <mergeCell ref="B94:I94"/>
    <mergeCell ref="J94:K94"/>
    <mergeCell ref="L94:M94"/>
    <mergeCell ref="N94:O94"/>
    <mergeCell ref="P94:Q94"/>
    <mergeCell ref="R94:T94"/>
    <mergeCell ref="U94:W94"/>
    <mergeCell ref="B95:I95"/>
    <mergeCell ref="J95:K95"/>
    <mergeCell ref="L95:M95"/>
    <mergeCell ref="N95:O95"/>
    <mergeCell ref="P95:Q95"/>
    <mergeCell ref="R95:T95"/>
    <mergeCell ref="U95:W95"/>
    <mergeCell ref="B96:I96"/>
    <mergeCell ref="J96:K96"/>
    <mergeCell ref="L96:M96"/>
    <mergeCell ref="N96:O96"/>
    <mergeCell ref="P96:Q96"/>
    <mergeCell ref="R96:T96"/>
    <mergeCell ref="U96:W96"/>
    <mergeCell ref="B97:I97"/>
    <mergeCell ref="J97:K97"/>
    <mergeCell ref="L97:M97"/>
    <mergeCell ref="N97:O97"/>
    <mergeCell ref="P97:Q97"/>
    <mergeCell ref="R97:T97"/>
    <mergeCell ref="U97:W97"/>
    <mergeCell ref="B98:I98"/>
    <mergeCell ref="J98:K98"/>
    <mergeCell ref="L98:M98"/>
    <mergeCell ref="N98:O98"/>
    <mergeCell ref="P98:Q98"/>
    <mergeCell ref="R98:T98"/>
    <mergeCell ref="U98:W98"/>
    <mergeCell ref="B99:I99"/>
    <mergeCell ref="J99:K99"/>
    <mergeCell ref="L99:M99"/>
    <mergeCell ref="N99:O99"/>
    <mergeCell ref="P99:Q99"/>
    <mergeCell ref="R99:T99"/>
    <mergeCell ref="U99:W99"/>
    <mergeCell ref="B100:I100"/>
    <mergeCell ref="J100:K100"/>
    <mergeCell ref="L100:M100"/>
    <mergeCell ref="N100:O100"/>
    <mergeCell ref="P100:Q100"/>
    <mergeCell ref="R100:T100"/>
    <mergeCell ref="U100:W100"/>
    <mergeCell ref="B101:I101"/>
    <mergeCell ref="J101:K101"/>
    <mergeCell ref="L101:M101"/>
    <mergeCell ref="N101:O101"/>
    <mergeCell ref="P101:Q101"/>
    <mergeCell ref="R101:T101"/>
    <mergeCell ref="U101:W101"/>
    <mergeCell ref="B178:I178"/>
    <mergeCell ref="J178:K178"/>
    <mergeCell ref="L178:M178"/>
    <mergeCell ref="N178:O178"/>
    <mergeCell ref="P178:Q178"/>
    <mergeCell ref="R178:T178"/>
    <mergeCell ref="U178:W178"/>
    <mergeCell ref="B179:I179"/>
    <mergeCell ref="J179:K179"/>
    <mergeCell ref="L179:M179"/>
    <mergeCell ref="N179:O179"/>
    <mergeCell ref="P179:Q179"/>
    <mergeCell ref="R179:T179"/>
    <mergeCell ref="U179:W179"/>
    <mergeCell ref="B102:I102"/>
    <mergeCell ref="J102:K102"/>
    <mergeCell ref="L102:M102"/>
    <mergeCell ref="N102:O102"/>
    <mergeCell ref="P102:Q102"/>
    <mergeCell ref="R102:T102"/>
    <mergeCell ref="U102:W102"/>
    <mergeCell ref="B103:I103"/>
    <mergeCell ref="J103:K103"/>
    <mergeCell ref="L103:M103"/>
    <mergeCell ref="N103:O103"/>
    <mergeCell ref="P103:Q103"/>
    <mergeCell ref="R103:T103"/>
    <mergeCell ref="U103:W103"/>
    <mergeCell ref="B104:I104"/>
    <mergeCell ref="J104:K104"/>
    <mergeCell ref="L104:M104"/>
    <mergeCell ref="N104:O104"/>
    <mergeCell ref="P104:Q104"/>
    <mergeCell ref="R104:T104"/>
    <mergeCell ref="U104:W104"/>
    <mergeCell ref="B105:I105"/>
    <mergeCell ref="J105:K105"/>
    <mergeCell ref="L105:M105"/>
    <mergeCell ref="N105:O105"/>
    <mergeCell ref="P105:Q105"/>
    <mergeCell ref="R105:T105"/>
    <mergeCell ref="U105:W105"/>
    <mergeCell ref="B106:I106"/>
    <mergeCell ref="J106:K106"/>
    <mergeCell ref="L106:M106"/>
    <mergeCell ref="N106:O106"/>
    <mergeCell ref="P106:Q106"/>
    <mergeCell ref="R106:T106"/>
    <mergeCell ref="U106:W106"/>
    <mergeCell ref="B107:I107"/>
    <mergeCell ref="J107:K107"/>
    <mergeCell ref="L107:M107"/>
    <mergeCell ref="N107:O107"/>
    <mergeCell ref="P107:Q107"/>
    <mergeCell ref="R107:T107"/>
    <mergeCell ref="U107:W107"/>
    <mergeCell ref="B108:I108"/>
    <mergeCell ref="J108:K108"/>
    <mergeCell ref="L108:M108"/>
    <mergeCell ref="N108:O108"/>
    <mergeCell ref="P108:Q108"/>
    <mergeCell ref="R108:T108"/>
    <mergeCell ref="U108:W108"/>
    <mergeCell ref="B109:I109"/>
    <mergeCell ref="J109:K109"/>
    <mergeCell ref="L109:M109"/>
    <mergeCell ref="N109:O109"/>
    <mergeCell ref="P109:Q109"/>
    <mergeCell ref="R109:T109"/>
    <mergeCell ref="U109:W109"/>
    <mergeCell ref="B110:I110"/>
    <mergeCell ref="J110:K110"/>
    <mergeCell ref="L110:M110"/>
    <mergeCell ref="N110:O110"/>
    <mergeCell ref="P110:Q110"/>
    <mergeCell ref="R110:T110"/>
    <mergeCell ref="U110:W110"/>
    <mergeCell ref="B111:I111"/>
    <mergeCell ref="J111:K111"/>
    <mergeCell ref="L111:M111"/>
    <mergeCell ref="N111:O111"/>
    <mergeCell ref="P111:Q111"/>
    <mergeCell ref="R111:T111"/>
    <mergeCell ref="U111:W111"/>
    <mergeCell ref="B112:I112"/>
    <mergeCell ref="J112:K112"/>
    <mergeCell ref="L112:M112"/>
    <mergeCell ref="N112:O112"/>
    <mergeCell ref="P112:Q112"/>
    <mergeCell ref="R112:T112"/>
    <mergeCell ref="U112:W112"/>
    <mergeCell ref="B113:I113"/>
    <mergeCell ref="J113:K113"/>
    <mergeCell ref="L113:M113"/>
    <mergeCell ref="N113:O113"/>
    <mergeCell ref="P113:Q113"/>
    <mergeCell ref="R113:T113"/>
    <mergeCell ref="U113:W113"/>
    <mergeCell ref="B114:I114"/>
    <mergeCell ref="J114:K114"/>
    <mergeCell ref="L114:M114"/>
    <mergeCell ref="N114:O114"/>
    <mergeCell ref="P114:Q114"/>
    <mergeCell ref="R114:T114"/>
    <mergeCell ref="U114:W114"/>
    <mergeCell ref="B115:I115"/>
    <mergeCell ref="J115:K115"/>
    <mergeCell ref="L115:M115"/>
    <mergeCell ref="N115:O115"/>
    <mergeCell ref="P115:Q115"/>
    <mergeCell ref="R115:T115"/>
    <mergeCell ref="U115:W115"/>
    <mergeCell ref="B116:I116"/>
    <mergeCell ref="J116:K116"/>
    <mergeCell ref="L116:M116"/>
    <mergeCell ref="N116:O116"/>
    <mergeCell ref="P116:Q116"/>
    <mergeCell ref="R116:T116"/>
    <mergeCell ref="U116:W116"/>
    <mergeCell ref="B117:I117"/>
    <mergeCell ref="J117:K117"/>
    <mergeCell ref="L117:M117"/>
    <mergeCell ref="N117:O117"/>
    <mergeCell ref="P117:Q117"/>
    <mergeCell ref="R117:T117"/>
    <mergeCell ref="U117:W117"/>
    <mergeCell ref="B118:I118"/>
    <mergeCell ref="J118:K118"/>
    <mergeCell ref="L118:M118"/>
    <mergeCell ref="N118:O118"/>
    <mergeCell ref="P118:Q118"/>
    <mergeCell ref="R118:T118"/>
    <mergeCell ref="U118:W118"/>
    <mergeCell ref="B119:I119"/>
    <mergeCell ref="J119:K119"/>
    <mergeCell ref="L119:M119"/>
    <mergeCell ref="N119:O119"/>
    <mergeCell ref="P119:Q119"/>
    <mergeCell ref="R119:T119"/>
    <mergeCell ref="U119:W119"/>
    <mergeCell ref="B120:I120"/>
    <mergeCell ref="J120:K120"/>
    <mergeCell ref="L120:M120"/>
    <mergeCell ref="N120:O120"/>
    <mergeCell ref="P120:Q120"/>
    <mergeCell ref="R120:T120"/>
    <mergeCell ref="U120:W120"/>
    <mergeCell ref="B121:I121"/>
    <mergeCell ref="J121:K121"/>
    <mergeCell ref="L121:M121"/>
    <mergeCell ref="N121:O121"/>
    <mergeCell ref="P121:Q121"/>
    <mergeCell ref="R121:T121"/>
    <mergeCell ref="U121:W121"/>
    <mergeCell ref="B122:I122"/>
    <mergeCell ref="J122:K122"/>
    <mergeCell ref="L122:M122"/>
    <mergeCell ref="N122:O122"/>
    <mergeCell ref="P122:Q122"/>
    <mergeCell ref="R122:T122"/>
    <mergeCell ref="U122:W122"/>
    <mergeCell ref="B123:I123"/>
    <mergeCell ref="J123:K123"/>
    <mergeCell ref="L123:M123"/>
    <mergeCell ref="N123:O123"/>
    <mergeCell ref="P123:Q123"/>
    <mergeCell ref="R123:T123"/>
    <mergeCell ref="U123:W123"/>
    <mergeCell ref="B124:I124"/>
    <mergeCell ref="J124:K124"/>
    <mergeCell ref="L124:M124"/>
    <mergeCell ref="N124:O124"/>
    <mergeCell ref="P124:Q124"/>
    <mergeCell ref="R124:T124"/>
    <mergeCell ref="U124:W124"/>
    <mergeCell ref="B125:I125"/>
    <mergeCell ref="J125:K125"/>
    <mergeCell ref="L125:M125"/>
    <mergeCell ref="N125:O125"/>
    <mergeCell ref="P125:Q125"/>
    <mergeCell ref="R125:T125"/>
    <mergeCell ref="U125:W125"/>
    <mergeCell ref="B126:I126"/>
    <mergeCell ref="J126:K126"/>
    <mergeCell ref="L126:M126"/>
    <mergeCell ref="N126:O126"/>
    <mergeCell ref="P126:Q126"/>
    <mergeCell ref="R126:T126"/>
    <mergeCell ref="U126:W126"/>
    <mergeCell ref="B127:I127"/>
    <mergeCell ref="J127:K127"/>
    <mergeCell ref="L127:M127"/>
    <mergeCell ref="N127:O127"/>
    <mergeCell ref="P127:Q127"/>
    <mergeCell ref="R127:T127"/>
    <mergeCell ref="U127:W127"/>
    <mergeCell ref="B128:I128"/>
    <mergeCell ref="J128:K128"/>
    <mergeCell ref="L128:M128"/>
    <mergeCell ref="N128:O128"/>
    <mergeCell ref="P128:Q128"/>
    <mergeCell ref="R128:T128"/>
    <mergeCell ref="U128:W128"/>
    <mergeCell ref="B129:I129"/>
    <mergeCell ref="J129:K129"/>
    <mergeCell ref="L129:M129"/>
    <mergeCell ref="N129:O129"/>
    <mergeCell ref="P129:Q129"/>
    <mergeCell ref="R129:T129"/>
    <mergeCell ref="U129:W129"/>
    <mergeCell ref="B130:I130"/>
    <mergeCell ref="J130:K130"/>
    <mergeCell ref="L130:M130"/>
    <mergeCell ref="N130:O130"/>
    <mergeCell ref="P130:Q130"/>
    <mergeCell ref="R130:T130"/>
    <mergeCell ref="U130:W130"/>
    <mergeCell ref="B131:I131"/>
    <mergeCell ref="J131:K131"/>
    <mergeCell ref="L131:M131"/>
    <mergeCell ref="N131:O131"/>
    <mergeCell ref="P131:Q131"/>
    <mergeCell ref="R131:T131"/>
    <mergeCell ref="U131:W131"/>
    <mergeCell ref="B175:I175"/>
    <mergeCell ref="J175:K175"/>
    <mergeCell ref="L175:M175"/>
    <mergeCell ref="N175:O175"/>
    <mergeCell ref="P175:Q175"/>
    <mergeCell ref="R175:T175"/>
    <mergeCell ref="U175:W175"/>
    <mergeCell ref="B177:I177"/>
    <mergeCell ref="J177:K177"/>
    <mergeCell ref="L177:M177"/>
    <mergeCell ref="N177:O177"/>
    <mergeCell ref="P177:Q177"/>
    <mergeCell ref="R177:T177"/>
    <mergeCell ref="U177:W177"/>
    <mergeCell ref="B132:I132"/>
    <mergeCell ref="J132:K132"/>
    <mergeCell ref="L132:M132"/>
    <mergeCell ref="N132:O132"/>
    <mergeCell ref="P132:Q132"/>
    <mergeCell ref="R132:T132"/>
    <mergeCell ref="U132:W132"/>
    <mergeCell ref="B133:I133"/>
    <mergeCell ref="J133:K133"/>
    <mergeCell ref="L133:M133"/>
    <mergeCell ref="N133:O133"/>
    <mergeCell ref="P133:Q133"/>
    <mergeCell ref="R133:T133"/>
    <mergeCell ref="U133:W133"/>
    <mergeCell ref="B134:I134"/>
    <mergeCell ref="J134:K134"/>
    <mergeCell ref="L134:M134"/>
    <mergeCell ref="N134:O134"/>
    <mergeCell ref="P134:Q134"/>
    <mergeCell ref="R134:T134"/>
    <mergeCell ref="U134:W134"/>
    <mergeCell ref="B135:I135"/>
    <mergeCell ref="J135:K135"/>
    <mergeCell ref="L135:M135"/>
    <mergeCell ref="N135:O135"/>
    <mergeCell ref="P135:Q135"/>
    <mergeCell ref="R135:T135"/>
    <mergeCell ref="U135:W135"/>
    <mergeCell ref="B136:I136"/>
    <mergeCell ref="J136:K136"/>
    <mergeCell ref="L136:M136"/>
    <mergeCell ref="N136:O136"/>
    <mergeCell ref="P136:Q136"/>
    <mergeCell ref="R136:T136"/>
    <mergeCell ref="U136:W136"/>
    <mergeCell ref="B137:I137"/>
    <mergeCell ref="J137:K137"/>
    <mergeCell ref="L137:M137"/>
    <mergeCell ref="N137:O137"/>
    <mergeCell ref="P137:Q137"/>
    <mergeCell ref="R137:T137"/>
    <mergeCell ref="U137:W137"/>
    <mergeCell ref="B138:I138"/>
    <mergeCell ref="J138:K138"/>
    <mergeCell ref="L138:M138"/>
    <mergeCell ref="N138:O138"/>
    <mergeCell ref="P138:Q138"/>
    <mergeCell ref="R138:T138"/>
    <mergeCell ref="U138:W138"/>
    <mergeCell ref="B139:I139"/>
    <mergeCell ref="J139:K139"/>
    <mergeCell ref="L139:M139"/>
    <mergeCell ref="N139:O139"/>
    <mergeCell ref="P139:Q139"/>
    <mergeCell ref="R139:T139"/>
    <mergeCell ref="U139:W139"/>
    <mergeCell ref="B140:I140"/>
    <mergeCell ref="J140:K140"/>
    <mergeCell ref="L140:M140"/>
    <mergeCell ref="N140:O140"/>
    <mergeCell ref="P140:Q140"/>
    <mergeCell ref="R140:T140"/>
    <mergeCell ref="U140:W140"/>
    <mergeCell ref="B141:I141"/>
    <mergeCell ref="J141:K141"/>
    <mergeCell ref="L141:M141"/>
    <mergeCell ref="N141:O141"/>
    <mergeCell ref="P141:Q141"/>
    <mergeCell ref="R141:T141"/>
    <mergeCell ref="U141:W141"/>
    <mergeCell ref="B142:I142"/>
    <mergeCell ref="J142:K142"/>
    <mergeCell ref="L142:M142"/>
    <mergeCell ref="N142:O142"/>
    <mergeCell ref="P142:Q142"/>
    <mergeCell ref="R142:T142"/>
    <mergeCell ref="U142:W142"/>
    <mergeCell ref="B143:I143"/>
    <mergeCell ref="J143:K143"/>
    <mergeCell ref="L143:M143"/>
    <mergeCell ref="N143:O143"/>
    <mergeCell ref="P143:Q143"/>
    <mergeCell ref="R143:T143"/>
    <mergeCell ref="U143:W143"/>
    <mergeCell ref="B144:I144"/>
    <mergeCell ref="J144:K144"/>
    <mergeCell ref="L144:M144"/>
    <mergeCell ref="N144:O144"/>
    <mergeCell ref="P144:Q144"/>
    <mergeCell ref="R144:T144"/>
    <mergeCell ref="U144:W144"/>
    <mergeCell ref="B145:I145"/>
    <mergeCell ref="J145:K145"/>
    <mergeCell ref="L145:M145"/>
    <mergeCell ref="N145:O145"/>
    <mergeCell ref="P145:Q145"/>
    <mergeCell ref="R145:T145"/>
    <mergeCell ref="U145:W145"/>
    <mergeCell ref="B146:I146"/>
    <mergeCell ref="J146:K146"/>
    <mergeCell ref="L146:M146"/>
    <mergeCell ref="N146:O146"/>
    <mergeCell ref="P146:Q146"/>
    <mergeCell ref="R146:T146"/>
    <mergeCell ref="U146:W146"/>
    <mergeCell ref="B147:I147"/>
    <mergeCell ref="J147:K147"/>
    <mergeCell ref="L147:M147"/>
    <mergeCell ref="N147:O147"/>
    <mergeCell ref="P147:Q147"/>
    <mergeCell ref="R147:T147"/>
    <mergeCell ref="U147:W147"/>
    <mergeCell ref="B148:I148"/>
    <mergeCell ref="J148:K148"/>
    <mergeCell ref="L148:M148"/>
    <mergeCell ref="N148:O148"/>
    <mergeCell ref="P148:Q148"/>
    <mergeCell ref="R148:T148"/>
    <mergeCell ref="U148:W148"/>
    <mergeCell ref="B149:I149"/>
    <mergeCell ref="J149:K149"/>
    <mergeCell ref="L149:M149"/>
    <mergeCell ref="N149:O149"/>
    <mergeCell ref="P149:Q149"/>
    <mergeCell ref="R149:T149"/>
    <mergeCell ref="U149:W149"/>
    <mergeCell ref="B150:I150"/>
    <mergeCell ref="J150:K150"/>
    <mergeCell ref="L150:M150"/>
    <mergeCell ref="N150:O150"/>
    <mergeCell ref="P150:Q150"/>
    <mergeCell ref="R150:T150"/>
    <mergeCell ref="U150:W150"/>
    <mergeCell ref="B162:I162"/>
    <mergeCell ref="J162:K162"/>
    <mergeCell ref="L162:M162"/>
    <mergeCell ref="N162:O162"/>
    <mergeCell ref="P162:Q162"/>
    <mergeCell ref="R162:T162"/>
    <mergeCell ref="U162:W162"/>
    <mergeCell ref="P171:Q171"/>
    <mergeCell ref="R171:T171"/>
    <mergeCell ref="U171:W171"/>
    <mergeCell ref="B171:I171"/>
    <mergeCell ref="J171:K171"/>
    <mergeCell ref="L171:M171"/>
    <mergeCell ref="N171:O171"/>
    <mergeCell ref="M758:Q758"/>
    <mergeCell ref="K663:O663"/>
    <mergeCell ref="N439:Q439"/>
    <mergeCell ref="N215:P215"/>
    <mergeCell ref="A216:W216"/>
    <mergeCell ref="A217:W217"/>
    <mergeCell ref="A218:W218"/>
    <mergeCell ref="B359:I359"/>
    <mergeCell ref="J359:K359"/>
    <mergeCell ref="L359:M359"/>
  </mergeCells>
  <printOptions/>
  <pageMargins left="0.7874015748031497" right="0.2755905511811024" top="0.3937007874015748" bottom="0.3937007874015748" header="0.5118110236220472" footer="0.5118110236220472"/>
  <pageSetup fitToHeight="10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73"/>
  <sheetViews>
    <sheetView tabSelected="1" workbookViewId="0" topLeftCell="A438">
      <selection activeCell="O778" sqref="O778"/>
    </sheetView>
  </sheetViews>
  <sheetFormatPr defaultColWidth="9.00390625" defaultRowHeight="12.75"/>
  <cols>
    <col min="1" max="4" width="3.625" style="0" customWidth="1"/>
    <col min="5" max="5" width="6.75390625" style="0" customWidth="1"/>
    <col min="6" max="26" width="3.625" style="0" customWidth="1"/>
    <col min="27" max="27" width="8.125" style="0" customWidth="1"/>
    <col min="28" max="16384" width="3.625" style="0" customWidth="1"/>
  </cols>
  <sheetData>
    <row r="1" spans="1:23" ht="1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3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24.75" customHeight="1">
      <c r="A3" s="23" t="s">
        <v>254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27" t="s">
        <v>255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 t="s">
        <v>256</v>
      </c>
      <c r="T5" s="27"/>
      <c r="U5" s="27"/>
      <c r="V5" s="27"/>
      <c r="W5" s="27"/>
    </row>
    <row r="6" spans="1:23" ht="12.75">
      <c r="A6" s="62" t="s">
        <v>257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4"/>
      <c r="S6" s="18">
        <v>1</v>
      </c>
      <c r="T6" s="18"/>
      <c r="U6" s="18"/>
      <c r="V6" s="18"/>
      <c r="W6" s="18"/>
    </row>
    <row r="7" spans="1:23" ht="12.75">
      <c r="A7" s="24" t="s">
        <v>259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16">
        <v>0.079</v>
      </c>
      <c r="T7" s="16"/>
      <c r="U7" s="16"/>
      <c r="V7" s="16"/>
      <c r="W7" s="16"/>
    </row>
    <row r="8" spans="1:23" ht="12.75">
      <c r="A8" s="24" t="s">
        <v>260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16">
        <v>0.37</v>
      </c>
      <c r="T8" s="16"/>
      <c r="U8" s="16"/>
      <c r="V8" s="16"/>
      <c r="W8" s="16"/>
    </row>
    <row r="9" spans="1:23" ht="12.75">
      <c r="A9" s="24" t="s">
        <v>105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16">
        <v>0</v>
      </c>
      <c r="T9" s="16"/>
      <c r="U9" s="16"/>
      <c r="V9" s="16"/>
      <c r="W9" s="16"/>
    </row>
    <row r="10" spans="1:23" ht="12.75">
      <c r="A10" s="24" t="s">
        <v>261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7"/>
      <c r="T10" s="17"/>
      <c r="U10" s="17"/>
      <c r="V10" s="17"/>
      <c r="W10" s="17"/>
    </row>
    <row r="11" spans="1:23" ht="12.75">
      <c r="A11" s="24" t="s">
        <v>262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18">
        <v>1</v>
      </c>
      <c r="T11" s="18"/>
      <c r="U11" s="18"/>
      <c r="V11" s="18"/>
      <c r="W11" s="18"/>
    </row>
    <row r="12" spans="1:23" ht="12.75">
      <c r="A12" s="24" t="s">
        <v>263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18">
        <v>1</v>
      </c>
      <c r="T12" s="18"/>
      <c r="U12" s="18"/>
      <c r="V12" s="18"/>
      <c r="W12" s="18"/>
    </row>
    <row r="13" spans="1:23" ht="12.75">
      <c r="A13" s="24" t="s">
        <v>264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16">
        <v>0.28</v>
      </c>
      <c r="T13" s="16"/>
      <c r="U13" s="16"/>
      <c r="V13" s="16"/>
      <c r="W13" s="16"/>
    </row>
    <row r="14" spans="1:23" ht="12.75">
      <c r="A14" s="24" t="s">
        <v>265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16">
        <v>0.14</v>
      </c>
      <c r="T14" s="16"/>
      <c r="U14" s="16"/>
      <c r="V14" s="16"/>
      <c r="W14" s="16"/>
    </row>
    <row r="15" spans="1:23" ht="12.75">
      <c r="A15" s="24" t="s">
        <v>49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17">
        <v>1224</v>
      </c>
      <c r="T15" s="17"/>
      <c r="U15" s="17"/>
      <c r="V15" s="17"/>
      <c r="W15" s="17"/>
    </row>
    <row r="16" ht="3" customHeight="1"/>
    <row r="17" spans="1:23" ht="12.75" hidden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12.75" hidden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12.75" hidden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ht="12.75" hidden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2.75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 hidden="1">
      <c r="A22" s="55"/>
      <c r="B22" s="48"/>
      <c r="C22" s="49"/>
      <c r="D22" s="49"/>
      <c r="E22" s="49"/>
      <c r="F22" s="49"/>
      <c r="G22" s="49"/>
      <c r="H22" s="49"/>
      <c r="I22" s="49"/>
      <c r="J22" s="50"/>
      <c r="K22" s="48"/>
      <c r="L22" s="49"/>
      <c r="M22" s="49"/>
      <c r="N22" s="50"/>
      <c r="O22" s="48"/>
      <c r="P22" s="49"/>
      <c r="Q22" s="50"/>
      <c r="R22" s="45"/>
      <c r="S22" s="46"/>
      <c r="T22" s="46"/>
      <c r="U22" s="46"/>
      <c r="V22" s="46"/>
      <c r="W22" s="47"/>
    </row>
    <row r="23" spans="1:23" ht="12.75" hidden="1">
      <c r="A23" s="56"/>
      <c r="B23" s="58"/>
      <c r="C23" s="59"/>
      <c r="D23" s="59"/>
      <c r="E23" s="59"/>
      <c r="F23" s="59"/>
      <c r="G23" s="59"/>
      <c r="H23" s="59"/>
      <c r="I23" s="59"/>
      <c r="J23" s="60"/>
      <c r="K23" s="58"/>
      <c r="L23" s="59"/>
      <c r="M23" s="59"/>
      <c r="N23" s="60"/>
      <c r="O23" s="58"/>
      <c r="P23" s="59"/>
      <c r="Q23" s="60"/>
      <c r="R23" s="48"/>
      <c r="S23" s="49"/>
      <c r="T23" s="50"/>
      <c r="U23" s="48"/>
      <c r="V23" s="49"/>
      <c r="W23" s="50"/>
    </row>
    <row r="24" spans="1:23" ht="27" customHeight="1" hidden="1">
      <c r="A24" s="57"/>
      <c r="B24" s="51"/>
      <c r="C24" s="52"/>
      <c r="D24" s="52"/>
      <c r="E24" s="52"/>
      <c r="F24" s="52"/>
      <c r="G24" s="52"/>
      <c r="H24" s="52"/>
      <c r="I24" s="52"/>
      <c r="J24" s="53"/>
      <c r="K24" s="51"/>
      <c r="L24" s="52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</row>
    <row r="25" spans="1:23" ht="12.75" hidden="1">
      <c r="A25" s="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</row>
    <row r="26" spans="1:23" ht="27" customHeight="1" hidden="1">
      <c r="A26" s="39"/>
      <c r="B26" s="42"/>
      <c r="C26" s="43"/>
      <c r="D26" s="43"/>
      <c r="E26" s="43"/>
      <c r="F26" s="43"/>
      <c r="G26" s="43"/>
      <c r="H26" s="43"/>
      <c r="I26" s="43"/>
      <c r="J26" s="44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</row>
    <row r="27" spans="1:23" ht="12.75" hidden="1">
      <c r="A27" s="40"/>
      <c r="B27" s="24"/>
      <c r="C27" s="24"/>
      <c r="D27" s="24"/>
      <c r="E27" s="24"/>
      <c r="F27" s="24"/>
      <c r="G27" s="24"/>
      <c r="H27" s="24"/>
      <c r="I27" s="24"/>
      <c r="J27" s="24"/>
      <c r="K27" s="18"/>
      <c r="L27" s="18"/>
      <c r="M27" s="18"/>
      <c r="N27" s="18"/>
      <c r="O27" s="18"/>
      <c r="P27" s="18"/>
      <c r="Q27" s="18"/>
      <c r="R27" s="35"/>
      <c r="S27" s="35"/>
      <c r="T27" s="35"/>
      <c r="U27" s="35"/>
      <c r="V27" s="35"/>
      <c r="W27" s="35"/>
    </row>
    <row r="28" spans="1:23" ht="12.75" hidden="1">
      <c r="A28" s="40"/>
      <c r="B28" s="24"/>
      <c r="C28" s="24"/>
      <c r="D28" s="24"/>
      <c r="E28" s="24"/>
      <c r="F28" s="24"/>
      <c r="G28" s="24"/>
      <c r="H28" s="24"/>
      <c r="I28" s="24"/>
      <c r="J28" s="24"/>
      <c r="K28" s="18"/>
      <c r="L28" s="18"/>
      <c r="M28" s="18"/>
      <c r="N28" s="18"/>
      <c r="O28" s="18"/>
      <c r="P28" s="18"/>
      <c r="Q28" s="18"/>
      <c r="R28" s="35"/>
      <c r="S28" s="35"/>
      <c r="T28" s="35"/>
      <c r="U28" s="35"/>
      <c r="V28" s="35"/>
      <c r="W28" s="35"/>
    </row>
    <row r="29" spans="1:23" ht="12.75" hidden="1">
      <c r="A29" s="40"/>
      <c r="B29" s="24"/>
      <c r="C29" s="24"/>
      <c r="D29" s="24"/>
      <c r="E29" s="24"/>
      <c r="F29" s="24"/>
      <c r="G29" s="24"/>
      <c r="H29" s="24"/>
      <c r="I29" s="24"/>
      <c r="J29" s="24"/>
      <c r="K29" s="18"/>
      <c r="L29" s="18"/>
      <c r="M29" s="18"/>
      <c r="N29" s="18"/>
      <c r="O29" s="18"/>
      <c r="P29" s="18"/>
      <c r="Q29" s="18"/>
      <c r="R29" s="35"/>
      <c r="S29" s="35"/>
      <c r="T29" s="35"/>
      <c r="U29" s="35"/>
      <c r="V29" s="35"/>
      <c r="W29" s="35"/>
    </row>
    <row r="30" spans="1:23" ht="12.75" hidden="1">
      <c r="A30" s="40"/>
      <c r="B30" s="37"/>
      <c r="C30" s="37"/>
      <c r="D30" s="37"/>
      <c r="E30" s="37"/>
      <c r="F30" s="37"/>
      <c r="G30" s="37"/>
      <c r="H30" s="37"/>
      <c r="I30" s="37"/>
      <c r="J30" s="37"/>
      <c r="K30" s="38"/>
      <c r="L30" s="38"/>
      <c r="M30" s="38"/>
      <c r="N30" s="38"/>
      <c r="O30" s="38"/>
      <c r="P30" s="38"/>
      <c r="Q30" s="38"/>
      <c r="R30" s="36"/>
      <c r="S30" s="36"/>
      <c r="T30" s="36"/>
      <c r="U30" s="36"/>
      <c r="V30" s="36"/>
      <c r="W30" s="36"/>
    </row>
    <row r="31" spans="1:23" ht="12.75" hidden="1">
      <c r="A31" s="40"/>
      <c r="B31" s="24"/>
      <c r="C31" s="24"/>
      <c r="D31" s="24"/>
      <c r="E31" s="24"/>
      <c r="F31" s="24"/>
      <c r="G31" s="24"/>
      <c r="H31" s="24"/>
      <c r="I31" s="24"/>
      <c r="J31" s="24"/>
      <c r="K31" s="18"/>
      <c r="L31" s="18"/>
      <c r="M31" s="18"/>
      <c r="N31" s="18"/>
      <c r="O31" s="18"/>
      <c r="P31" s="18"/>
      <c r="Q31" s="18"/>
      <c r="R31" s="35"/>
      <c r="S31" s="35"/>
      <c r="T31" s="35"/>
      <c r="U31" s="35"/>
      <c r="V31" s="35"/>
      <c r="W31" s="35"/>
    </row>
    <row r="32" spans="1:23" ht="27" customHeight="1" hidden="1">
      <c r="A32" s="40"/>
      <c r="B32" s="24"/>
      <c r="C32" s="24"/>
      <c r="D32" s="24"/>
      <c r="E32" s="24"/>
      <c r="F32" s="24"/>
      <c r="G32" s="24"/>
      <c r="H32" s="24"/>
      <c r="I32" s="24"/>
      <c r="J32" s="24"/>
      <c r="K32" s="18"/>
      <c r="L32" s="18"/>
      <c r="M32" s="18"/>
      <c r="N32" s="18"/>
      <c r="O32" s="18"/>
      <c r="P32" s="18"/>
      <c r="Q32" s="18"/>
      <c r="R32" s="35"/>
      <c r="S32" s="35"/>
      <c r="T32" s="35"/>
      <c r="U32" s="35"/>
      <c r="V32" s="35"/>
      <c r="W32" s="35"/>
    </row>
    <row r="33" spans="1:23" ht="26.25" customHeight="1" hidden="1">
      <c r="A33" s="40"/>
      <c r="B33" s="24"/>
      <c r="C33" s="24"/>
      <c r="D33" s="24"/>
      <c r="E33" s="24"/>
      <c r="F33" s="24"/>
      <c r="G33" s="24"/>
      <c r="H33" s="24"/>
      <c r="I33" s="24"/>
      <c r="J33" s="24"/>
      <c r="K33" s="18"/>
      <c r="L33" s="18"/>
      <c r="M33" s="18"/>
      <c r="N33" s="18"/>
      <c r="O33" s="18"/>
      <c r="P33" s="18"/>
      <c r="Q33" s="18"/>
      <c r="R33" s="35"/>
      <c r="S33" s="35"/>
      <c r="T33" s="35"/>
      <c r="U33" s="35"/>
      <c r="V33" s="35"/>
      <c r="W33" s="35"/>
    </row>
    <row r="34" spans="1:23" ht="26.25" customHeight="1" hidden="1">
      <c r="A34" s="40"/>
      <c r="B34" s="24"/>
      <c r="C34" s="24"/>
      <c r="D34" s="24"/>
      <c r="E34" s="24"/>
      <c r="F34" s="24"/>
      <c r="G34" s="24"/>
      <c r="H34" s="24"/>
      <c r="I34" s="24"/>
      <c r="J34" s="24"/>
      <c r="K34" s="18"/>
      <c r="L34" s="18"/>
      <c r="M34" s="18"/>
      <c r="N34" s="18"/>
      <c r="O34" s="18"/>
      <c r="P34" s="18"/>
      <c r="Q34" s="18"/>
      <c r="R34" s="35"/>
      <c r="S34" s="35"/>
      <c r="T34" s="35"/>
      <c r="U34" s="35"/>
      <c r="V34" s="35"/>
      <c r="W34" s="35"/>
    </row>
    <row r="35" spans="1:23" ht="12.75" hidden="1">
      <c r="A35" s="41"/>
      <c r="B35" s="37"/>
      <c r="C35" s="37"/>
      <c r="D35" s="37"/>
      <c r="E35" s="37"/>
      <c r="F35" s="37"/>
      <c r="G35" s="37"/>
      <c r="H35" s="37"/>
      <c r="I35" s="37"/>
      <c r="J35" s="37"/>
      <c r="K35" s="38"/>
      <c r="L35" s="38"/>
      <c r="M35" s="38"/>
      <c r="N35" s="38"/>
      <c r="O35" s="38"/>
      <c r="P35" s="38"/>
      <c r="Q35" s="38"/>
      <c r="R35" s="36"/>
      <c r="S35" s="36"/>
      <c r="T35" s="36"/>
      <c r="U35" s="36"/>
      <c r="V35" s="36"/>
      <c r="W35" s="36"/>
    </row>
    <row r="36" spans="1:23" ht="12.75" hidden="1">
      <c r="A36" s="3"/>
      <c r="B36" s="25"/>
      <c r="C36" s="25"/>
      <c r="D36" s="25"/>
      <c r="E36" s="25"/>
      <c r="F36" s="25"/>
      <c r="G36" s="25"/>
      <c r="H36" s="25"/>
      <c r="I36" s="25"/>
      <c r="J36" s="25"/>
      <c r="K36" s="28"/>
      <c r="L36" s="27"/>
      <c r="M36" s="27"/>
      <c r="N36" s="27"/>
      <c r="O36" s="27"/>
      <c r="P36" s="27"/>
      <c r="Q36" s="27"/>
      <c r="R36" s="28"/>
      <c r="S36" s="27"/>
      <c r="T36" s="27"/>
      <c r="U36" s="28"/>
      <c r="V36" s="27"/>
      <c r="W36" s="27"/>
    </row>
    <row r="37" spans="1:23" ht="12.75" hidden="1">
      <c r="A37" s="2"/>
      <c r="B37" s="24"/>
      <c r="C37" s="24"/>
      <c r="D37" s="24"/>
      <c r="E37" s="24"/>
      <c r="F37" s="24"/>
      <c r="G37" s="24"/>
      <c r="H37" s="24"/>
      <c r="I37" s="24"/>
      <c r="J37" s="24"/>
      <c r="K37" s="17"/>
      <c r="L37" s="17"/>
      <c r="M37" s="17"/>
      <c r="N37" s="17"/>
      <c r="O37" s="17"/>
      <c r="P37" s="17"/>
      <c r="Q37" s="17"/>
      <c r="R37" s="18"/>
      <c r="S37" s="18"/>
      <c r="T37" s="18"/>
      <c r="U37" s="18"/>
      <c r="V37" s="18"/>
      <c r="W37" s="18"/>
    </row>
    <row r="38" spans="1:23" ht="12.75" hidden="1">
      <c r="A38" s="3"/>
      <c r="B38" s="25"/>
      <c r="C38" s="25"/>
      <c r="D38" s="25"/>
      <c r="E38" s="25"/>
      <c r="F38" s="25"/>
      <c r="G38" s="25"/>
      <c r="H38" s="25"/>
      <c r="I38" s="25"/>
      <c r="J38" s="25"/>
      <c r="K38" s="27"/>
      <c r="L38" s="27"/>
      <c r="M38" s="27"/>
      <c r="N38" s="27"/>
      <c r="O38" s="27"/>
      <c r="P38" s="27"/>
      <c r="Q38" s="27"/>
      <c r="R38" s="28"/>
      <c r="S38" s="27"/>
      <c r="T38" s="27"/>
      <c r="U38" s="28"/>
      <c r="V38" s="27"/>
      <c r="W38" s="27"/>
    </row>
    <row r="39" spans="1:23" ht="27" customHeight="1" hidden="1">
      <c r="A39" s="2"/>
      <c r="B39" s="24"/>
      <c r="C39" s="24"/>
      <c r="D39" s="24"/>
      <c r="E39" s="24"/>
      <c r="F39" s="24"/>
      <c r="G39" s="24"/>
      <c r="H39" s="24"/>
      <c r="I39" s="24"/>
      <c r="J39" s="24"/>
      <c r="K39" s="17"/>
      <c r="L39" s="17"/>
      <c r="M39" s="17"/>
      <c r="N39" s="17"/>
      <c r="O39" s="17"/>
      <c r="P39" s="17"/>
      <c r="Q39" s="17"/>
      <c r="R39" s="18"/>
      <c r="S39" s="18"/>
      <c r="T39" s="18"/>
      <c r="U39" s="18"/>
      <c r="V39" s="18"/>
      <c r="W39" s="18"/>
    </row>
    <row r="40" spans="1:23" ht="12.75" hidden="1">
      <c r="A40" s="2"/>
      <c r="B40" s="24"/>
      <c r="C40" s="24"/>
      <c r="D40" s="24"/>
      <c r="E40" s="24"/>
      <c r="F40" s="24"/>
      <c r="G40" s="24"/>
      <c r="H40" s="24"/>
      <c r="I40" s="24"/>
      <c r="J40" s="24"/>
      <c r="K40" s="17"/>
      <c r="L40" s="17"/>
      <c r="M40" s="17"/>
      <c r="N40" s="17"/>
      <c r="O40" s="17"/>
      <c r="P40" s="17"/>
      <c r="Q40" s="17"/>
      <c r="R40" s="18"/>
      <c r="S40" s="18"/>
      <c r="T40" s="18"/>
      <c r="U40" s="18"/>
      <c r="V40" s="18"/>
      <c r="W40" s="18"/>
    </row>
    <row r="41" spans="1:23" ht="12.75" hidden="1">
      <c r="A41" s="3"/>
      <c r="B41" s="25"/>
      <c r="C41" s="25"/>
      <c r="D41" s="25"/>
      <c r="E41" s="25"/>
      <c r="F41" s="25"/>
      <c r="G41" s="25"/>
      <c r="H41" s="25"/>
      <c r="I41" s="25"/>
      <c r="J41" s="25"/>
      <c r="K41" s="27"/>
      <c r="L41" s="27"/>
      <c r="M41" s="27"/>
      <c r="N41" s="27"/>
      <c r="O41" s="27"/>
      <c r="P41" s="27"/>
      <c r="Q41" s="27"/>
      <c r="R41" s="28"/>
      <c r="S41" s="27"/>
      <c r="T41" s="27"/>
      <c r="U41" s="28"/>
      <c r="V41" s="27"/>
      <c r="W41" s="27"/>
    </row>
    <row r="42" ht="12.75" hidden="1"/>
    <row r="43" spans="1:23" ht="12.75" hidden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ht="12.75" hidden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23" ht="12.75" customHeight="1" hidden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1:23" ht="12.75" hidden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 ht="12.75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 hidden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ht="39.75" customHeight="1" hidden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12.75" hidden="1">
      <c r="A50" s="5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51" spans="1:23" ht="12.75" hidden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1:23" ht="12.75" hidden="1">
      <c r="A52" s="2"/>
      <c r="B52" s="24"/>
      <c r="C52" s="24"/>
      <c r="D52" s="24"/>
      <c r="E52" s="24"/>
      <c r="F52" s="24"/>
      <c r="G52" s="24"/>
      <c r="H52" s="24"/>
      <c r="I52" s="24"/>
      <c r="J52" s="24"/>
      <c r="K52" s="17"/>
      <c r="L52" s="17"/>
      <c r="M52" s="34"/>
      <c r="N52" s="34"/>
      <c r="O52" s="18"/>
      <c r="P52" s="18"/>
      <c r="Q52" s="18"/>
      <c r="R52" s="18"/>
      <c r="S52" s="18"/>
      <c r="T52" s="18"/>
      <c r="U52" s="18"/>
      <c r="V52" s="18"/>
      <c r="W52" s="18"/>
    </row>
    <row r="53" spans="1:23" ht="12.75" hidden="1">
      <c r="A53" s="2"/>
      <c r="B53" s="24"/>
      <c r="C53" s="24"/>
      <c r="D53" s="24"/>
      <c r="E53" s="24"/>
      <c r="F53" s="24"/>
      <c r="G53" s="24"/>
      <c r="H53" s="24"/>
      <c r="I53" s="24"/>
      <c r="J53" s="24"/>
      <c r="K53" s="17"/>
      <c r="L53" s="17"/>
      <c r="M53" s="34"/>
      <c r="N53" s="34"/>
      <c r="O53" s="18"/>
      <c r="P53" s="18"/>
      <c r="Q53" s="18"/>
      <c r="R53" s="18"/>
      <c r="S53" s="18"/>
      <c r="T53" s="18"/>
      <c r="U53" s="18"/>
      <c r="V53" s="18"/>
      <c r="W53" s="18"/>
    </row>
    <row r="54" spans="1:23" ht="12.75" hidden="1">
      <c r="A54" s="2"/>
      <c r="B54" s="24"/>
      <c r="C54" s="24"/>
      <c r="D54" s="24"/>
      <c r="E54" s="24"/>
      <c r="F54" s="24"/>
      <c r="G54" s="24"/>
      <c r="H54" s="24"/>
      <c r="I54" s="24"/>
      <c r="J54" s="24"/>
      <c r="K54" s="17"/>
      <c r="L54" s="17"/>
      <c r="M54" s="34"/>
      <c r="N54" s="34"/>
      <c r="O54" s="18"/>
      <c r="P54" s="18"/>
      <c r="Q54" s="18"/>
      <c r="R54" s="18"/>
      <c r="S54" s="18"/>
      <c r="T54" s="18"/>
      <c r="U54" s="18"/>
      <c r="V54" s="18"/>
      <c r="W54" s="18"/>
    </row>
    <row r="55" spans="1:23" ht="24.75" customHeight="1" hidden="1">
      <c r="A55" s="2"/>
      <c r="B55" s="24"/>
      <c r="C55" s="24"/>
      <c r="D55" s="24"/>
      <c r="E55" s="24"/>
      <c r="F55" s="24"/>
      <c r="G55" s="24"/>
      <c r="H55" s="24"/>
      <c r="I55" s="24"/>
      <c r="J55" s="24"/>
      <c r="K55" s="17"/>
      <c r="L55" s="17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ht="26.25" customHeight="1" hidden="1">
      <c r="A56" s="2"/>
      <c r="B56" s="24"/>
      <c r="C56" s="24"/>
      <c r="D56" s="24"/>
      <c r="E56" s="24"/>
      <c r="F56" s="24"/>
      <c r="G56" s="24"/>
      <c r="H56" s="24"/>
      <c r="I56" s="24"/>
      <c r="J56" s="24"/>
      <c r="K56" s="17"/>
      <c r="L56" s="17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s="7" customFormat="1" ht="27.75" customHeight="1" hidden="1">
      <c r="A57" s="3"/>
      <c r="B57" s="25"/>
      <c r="C57" s="25"/>
      <c r="D57" s="25"/>
      <c r="E57" s="25"/>
      <c r="F57" s="25"/>
      <c r="G57" s="25"/>
      <c r="H57" s="25"/>
      <c r="I57" s="25"/>
      <c r="J57" s="25"/>
      <c r="K57" s="27"/>
      <c r="L57" s="27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23" ht="12.75" customHeight="1" hidden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3" ht="12.75" hidden="1">
      <c r="A59" s="2"/>
      <c r="B59" s="24"/>
      <c r="C59" s="24"/>
      <c r="D59" s="24"/>
      <c r="E59" s="24"/>
      <c r="F59" s="24"/>
      <c r="G59" s="24"/>
      <c r="H59" s="24"/>
      <c r="I59" s="24"/>
      <c r="J59" s="24"/>
      <c r="K59" s="17"/>
      <c r="L59" s="17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ht="12.75" hidden="1">
      <c r="A60" s="2"/>
      <c r="B60" s="24"/>
      <c r="C60" s="24"/>
      <c r="D60" s="24"/>
      <c r="E60" s="24"/>
      <c r="F60" s="24"/>
      <c r="G60" s="24"/>
      <c r="H60" s="24"/>
      <c r="I60" s="24"/>
      <c r="J60" s="24"/>
      <c r="K60" s="17"/>
      <c r="L60" s="17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ht="12.75" hidden="1">
      <c r="A61" s="2"/>
      <c r="B61" s="24"/>
      <c r="C61" s="24"/>
      <c r="D61" s="24"/>
      <c r="E61" s="24"/>
      <c r="F61" s="24"/>
      <c r="G61" s="24"/>
      <c r="H61" s="24"/>
      <c r="I61" s="24"/>
      <c r="J61" s="24"/>
      <c r="K61" s="17"/>
      <c r="L61" s="17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ht="12.75" hidden="1">
      <c r="A62" s="3"/>
      <c r="B62" s="25"/>
      <c r="C62" s="25"/>
      <c r="D62" s="25"/>
      <c r="E62" s="25"/>
      <c r="F62" s="25"/>
      <c r="G62" s="25"/>
      <c r="H62" s="25"/>
      <c r="I62" s="25"/>
      <c r="J62" s="25"/>
      <c r="K62" s="27"/>
      <c r="L62" s="27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</row>
    <row r="63" spans="1:23" ht="12.75" customHeight="1" hidden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</row>
    <row r="64" spans="1:23" ht="12.75" hidden="1">
      <c r="A64" s="2"/>
      <c r="B64" s="24"/>
      <c r="C64" s="24"/>
      <c r="D64" s="24"/>
      <c r="E64" s="24"/>
      <c r="F64" s="24"/>
      <c r="G64" s="24"/>
      <c r="H64" s="24"/>
      <c r="I64" s="24"/>
      <c r="J64" s="24"/>
      <c r="K64" s="17"/>
      <c r="L64" s="17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ht="12.75" hidden="1">
      <c r="A65" s="2"/>
      <c r="B65" s="24"/>
      <c r="C65" s="24"/>
      <c r="D65" s="24"/>
      <c r="E65" s="24"/>
      <c r="F65" s="24"/>
      <c r="G65" s="24"/>
      <c r="H65" s="24"/>
      <c r="I65" s="24"/>
      <c r="J65" s="24"/>
      <c r="K65" s="17"/>
      <c r="L65" s="17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ht="12.75" customHeight="1" hidden="1">
      <c r="A66" s="2"/>
      <c r="B66" s="24"/>
      <c r="C66" s="24"/>
      <c r="D66" s="24"/>
      <c r="E66" s="24"/>
      <c r="F66" s="24"/>
      <c r="G66" s="24"/>
      <c r="H66" s="24"/>
      <c r="I66" s="24"/>
      <c r="J66" s="24"/>
      <c r="K66" s="17"/>
      <c r="L66" s="17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ht="12.75" customHeight="1" hidden="1">
      <c r="A67" s="2"/>
      <c r="B67" s="24"/>
      <c r="C67" s="24"/>
      <c r="D67" s="24"/>
      <c r="E67" s="24"/>
      <c r="F67" s="24"/>
      <c r="G67" s="24"/>
      <c r="H67" s="24"/>
      <c r="I67" s="24"/>
      <c r="J67" s="24"/>
      <c r="K67" s="17"/>
      <c r="L67" s="17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ht="12.75" customHeight="1" hidden="1">
      <c r="A68" s="2"/>
      <c r="B68" s="24"/>
      <c r="C68" s="24"/>
      <c r="D68" s="24"/>
      <c r="E68" s="24"/>
      <c r="F68" s="24"/>
      <c r="G68" s="24"/>
      <c r="H68" s="24"/>
      <c r="I68" s="24"/>
      <c r="J68" s="24"/>
      <c r="K68" s="17"/>
      <c r="L68" s="17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ht="12.75" customHeight="1" hidden="1">
      <c r="A69" s="2"/>
      <c r="B69" s="24"/>
      <c r="C69" s="24"/>
      <c r="D69" s="24"/>
      <c r="E69" s="24"/>
      <c r="F69" s="24"/>
      <c r="G69" s="24"/>
      <c r="H69" s="24"/>
      <c r="I69" s="24"/>
      <c r="J69" s="24"/>
      <c r="K69" s="17"/>
      <c r="L69" s="17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ht="12.75" customHeight="1" hidden="1">
      <c r="A70" s="2"/>
      <c r="B70" s="24"/>
      <c r="C70" s="24"/>
      <c r="D70" s="24"/>
      <c r="E70" s="24"/>
      <c r="F70" s="24"/>
      <c r="G70" s="24"/>
      <c r="H70" s="24"/>
      <c r="I70" s="24"/>
      <c r="J70" s="24"/>
      <c r="K70" s="17"/>
      <c r="L70" s="17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ht="12.75" customHeight="1" hidden="1">
      <c r="A71" s="2"/>
      <c r="B71" s="24"/>
      <c r="C71" s="24"/>
      <c r="D71" s="24"/>
      <c r="E71" s="24"/>
      <c r="F71" s="24"/>
      <c r="G71" s="24"/>
      <c r="H71" s="24"/>
      <c r="I71" s="24"/>
      <c r="J71" s="24"/>
      <c r="K71" s="17"/>
      <c r="L71" s="17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ht="12.75" customHeight="1" hidden="1">
      <c r="A72" s="2"/>
      <c r="B72" s="24"/>
      <c r="C72" s="24"/>
      <c r="D72" s="24"/>
      <c r="E72" s="24"/>
      <c r="F72" s="24"/>
      <c r="G72" s="24"/>
      <c r="H72" s="24"/>
      <c r="I72" s="24"/>
      <c r="J72" s="24"/>
      <c r="K72" s="17"/>
      <c r="L72" s="17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 ht="12.75" customHeight="1" hidden="1">
      <c r="A73" s="2"/>
      <c r="B73" s="24"/>
      <c r="C73" s="24"/>
      <c r="D73" s="24"/>
      <c r="E73" s="24"/>
      <c r="F73" s="24"/>
      <c r="G73" s="24"/>
      <c r="H73" s="24"/>
      <c r="I73" s="24"/>
      <c r="J73" s="24"/>
      <c r="K73" s="17"/>
      <c r="L73" s="17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ht="12.75" hidden="1">
      <c r="A74" s="2"/>
      <c r="B74" s="24"/>
      <c r="C74" s="24"/>
      <c r="D74" s="24"/>
      <c r="E74" s="24"/>
      <c r="F74" s="24"/>
      <c r="G74" s="24"/>
      <c r="H74" s="24"/>
      <c r="I74" s="24"/>
      <c r="J74" s="24"/>
      <c r="K74" s="17"/>
      <c r="L74" s="17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ht="12.75" hidden="1">
      <c r="A75" s="2"/>
      <c r="B75" s="24"/>
      <c r="C75" s="24"/>
      <c r="D75" s="24"/>
      <c r="E75" s="24"/>
      <c r="F75" s="24"/>
      <c r="G75" s="24"/>
      <c r="H75" s="24"/>
      <c r="I75" s="24"/>
      <c r="J75" s="24"/>
      <c r="K75" s="17"/>
      <c r="L75" s="17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ht="12.75" hidden="1">
      <c r="A76" s="2"/>
      <c r="B76" s="24"/>
      <c r="C76" s="24"/>
      <c r="D76" s="24"/>
      <c r="E76" s="24"/>
      <c r="F76" s="24"/>
      <c r="G76" s="24"/>
      <c r="H76" s="24"/>
      <c r="I76" s="24"/>
      <c r="J76" s="24"/>
      <c r="K76" s="17"/>
      <c r="L76" s="17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 ht="12.75" hidden="1">
      <c r="A77" s="2"/>
      <c r="B77" s="24"/>
      <c r="C77" s="24"/>
      <c r="D77" s="24"/>
      <c r="E77" s="24"/>
      <c r="F77" s="24"/>
      <c r="G77" s="24"/>
      <c r="H77" s="24"/>
      <c r="I77" s="24"/>
      <c r="J77" s="24"/>
      <c r="K77" s="17"/>
      <c r="L77" s="17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ht="12.75" hidden="1">
      <c r="A78" s="2"/>
      <c r="B78" s="24"/>
      <c r="C78" s="24"/>
      <c r="D78" s="24"/>
      <c r="E78" s="24"/>
      <c r="F78" s="24"/>
      <c r="G78" s="24"/>
      <c r="H78" s="24"/>
      <c r="I78" s="24"/>
      <c r="J78" s="24"/>
      <c r="K78" s="17"/>
      <c r="L78" s="17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ht="12.75" hidden="1">
      <c r="A79" s="2"/>
      <c r="B79" s="24"/>
      <c r="C79" s="24"/>
      <c r="D79" s="24"/>
      <c r="E79" s="24"/>
      <c r="F79" s="24"/>
      <c r="G79" s="24"/>
      <c r="H79" s="24"/>
      <c r="I79" s="24"/>
      <c r="J79" s="24"/>
      <c r="K79" s="17"/>
      <c r="L79" s="17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ht="12.75" hidden="1">
      <c r="A80" s="2"/>
      <c r="B80" s="24"/>
      <c r="C80" s="24"/>
      <c r="D80" s="24"/>
      <c r="E80" s="24"/>
      <c r="F80" s="24"/>
      <c r="G80" s="24"/>
      <c r="H80" s="24"/>
      <c r="I80" s="24"/>
      <c r="J80" s="24"/>
      <c r="K80" s="17"/>
      <c r="L80" s="17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ht="12.75" hidden="1">
      <c r="A81" s="2"/>
      <c r="B81" s="24"/>
      <c r="C81" s="24"/>
      <c r="D81" s="24"/>
      <c r="E81" s="24"/>
      <c r="F81" s="24"/>
      <c r="G81" s="24"/>
      <c r="H81" s="24"/>
      <c r="I81" s="24"/>
      <c r="J81" s="24"/>
      <c r="K81" s="17"/>
      <c r="L81" s="17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ht="12.75" hidden="1">
      <c r="A82" s="2"/>
      <c r="B82" s="24"/>
      <c r="C82" s="24"/>
      <c r="D82" s="24"/>
      <c r="E82" s="24"/>
      <c r="F82" s="24"/>
      <c r="G82" s="24"/>
      <c r="H82" s="24"/>
      <c r="I82" s="24"/>
      <c r="J82" s="24"/>
      <c r="K82" s="17"/>
      <c r="L82" s="17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ht="12.75" hidden="1">
      <c r="A83" s="2"/>
      <c r="B83" s="24"/>
      <c r="C83" s="24"/>
      <c r="D83" s="24"/>
      <c r="E83" s="24"/>
      <c r="F83" s="24"/>
      <c r="G83" s="24"/>
      <c r="H83" s="24"/>
      <c r="I83" s="24"/>
      <c r="J83" s="24"/>
      <c r="K83" s="17"/>
      <c r="L83" s="17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ht="12.75" hidden="1">
      <c r="A84" s="3"/>
      <c r="B84" s="25"/>
      <c r="C84" s="25"/>
      <c r="D84" s="25"/>
      <c r="E84" s="25"/>
      <c r="F84" s="25"/>
      <c r="G84" s="25"/>
      <c r="H84" s="25"/>
      <c r="I84" s="25"/>
      <c r="J84" s="25"/>
      <c r="K84" s="27"/>
      <c r="L84" s="27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</row>
    <row r="85" ht="12.75" hidden="1"/>
    <row r="86" spans="1:23" ht="12.75" hidden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</row>
    <row r="87" spans="1:23" ht="12.75" hidden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</row>
    <row r="88" spans="1:23" ht="12.75" hidden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</row>
    <row r="89" spans="1:23" ht="12.75" hidden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</row>
    <row r="90" ht="12.75" hidden="1"/>
    <row r="91" spans="1:23" ht="12.75" hidden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ht="53.25" customHeight="1" hidden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ht="12.75" hidden="1">
      <c r="A93" s="5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</row>
    <row r="94" spans="1:23" ht="12.75" hidden="1">
      <c r="A94" s="2"/>
      <c r="B94" s="25"/>
      <c r="C94" s="25"/>
      <c r="D94" s="25"/>
      <c r="E94" s="25"/>
      <c r="F94" s="25"/>
      <c r="G94" s="25"/>
      <c r="H94" s="25"/>
      <c r="I94" s="25"/>
      <c r="J94" s="33"/>
      <c r="K94" s="33"/>
      <c r="L94" s="17"/>
      <c r="M94" s="17"/>
      <c r="N94" s="18"/>
      <c r="O94" s="18"/>
      <c r="P94" s="17"/>
      <c r="Q94" s="17"/>
      <c r="R94" s="18"/>
      <c r="S94" s="18"/>
      <c r="T94" s="18"/>
      <c r="U94" s="18"/>
      <c r="V94" s="18"/>
      <c r="W94" s="18"/>
    </row>
    <row r="95" spans="1:23" ht="12.75" hidden="1">
      <c r="A95" s="2"/>
      <c r="B95" s="24"/>
      <c r="C95" s="24"/>
      <c r="D95" s="24"/>
      <c r="E95" s="24"/>
      <c r="F95" s="24"/>
      <c r="G95" s="24"/>
      <c r="H95" s="24"/>
      <c r="I95" s="24"/>
      <c r="J95" s="16"/>
      <c r="K95" s="16"/>
      <c r="L95" s="17"/>
      <c r="M95" s="17"/>
      <c r="N95" s="18"/>
      <c r="O95" s="18"/>
      <c r="P95" s="17"/>
      <c r="Q95" s="17"/>
      <c r="R95" s="18"/>
      <c r="S95" s="18"/>
      <c r="T95" s="18"/>
      <c r="U95" s="18"/>
      <c r="V95" s="18"/>
      <c r="W95" s="18"/>
    </row>
    <row r="96" spans="1:23" ht="12.75" hidden="1">
      <c r="A96" s="2"/>
      <c r="B96" s="24"/>
      <c r="C96" s="24"/>
      <c r="D96" s="24"/>
      <c r="E96" s="24"/>
      <c r="F96" s="24"/>
      <c r="G96" s="24"/>
      <c r="H96" s="24"/>
      <c r="I96" s="24"/>
      <c r="J96" s="16"/>
      <c r="K96" s="16"/>
      <c r="L96" s="17"/>
      <c r="M96" s="17"/>
      <c r="N96" s="18"/>
      <c r="O96" s="18"/>
      <c r="P96" s="17"/>
      <c r="Q96" s="17"/>
      <c r="R96" s="18"/>
      <c r="S96" s="18"/>
      <c r="T96" s="18"/>
      <c r="U96" s="18"/>
      <c r="V96" s="18"/>
      <c r="W96" s="18"/>
    </row>
    <row r="97" spans="1:23" ht="27" customHeight="1" hidden="1">
      <c r="A97" s="2"/>
      <c r="B97" s="24"/>
      <c r="C97" s="24"/>
      <c r="D97" s="24"/>
      <c r="E97" s="24"/>
      <c r="F97" s="24"/>
      <c r="G97" s="24"/>
      <c r="H97" s="24"/>
      <c r="I97" s="24"/>
      <c r="J97" s="16"/>
      <c r="K97" s="16"/>
      <c r="L97" s="17"/>
      <c r="M97" s="17"/>
      <c r="N97" s="18"/>
      <c r="O97" s="18"/>
      <c r="P97" s="17"/>
      <c r="Q97" s="17"/>
      <c r="R97" s="18"/>
      <c r="S97" s="18"/>
      <c r="T97" s="18"/>
      <c r="U97" s="18"/>
      <c r="V97" s="18"/>
      <c r="W97" s="18"/>
    </row>
    <row r="98" spans="1:23" ht="12.75" hidden="1">
      <c r="A98" s="2"/>
      <c r="B98" s="24"/>
      <c r="C98" s="24"/>
      <c r="D98" s="24"/>
      <c r="E98" s="24"/>
      <c r="F98" s="24"/>
      <c r="G98" s="24"/>
      <c r="H98" s="24"/>
      <c r="I98" s="24"/>
      <c r="J98" s="16"/>
      <c r="K98" s="16"/>
      <c r="L98" s="17"/>
      <c r="M98" s="17"/>
      <c r="N98" s="18"/>
      <c r="O98" s="18"/>
      <c r="P98" s="17"/>
      <c r="Q98" s="17"/>
      <c r="R98" s="18"/>
      <c r="S98" s="18"/>
      <c r="T98" s="18"/>
      <c r="U98" s="18"/>
      <c r="V98" s="18"/>
      <c r="W98" s="18"/>
    </row>
    <row r="99" spans="1:23" ht="12.75" hidden="1">
      <c r="A99" s="2"/>
      <c r="B99" s="24"/>
      <c r="C99" s="24"/>
      <c r="D99" s="24"/>
      <c r="E99" s="24"/>
      <c r="F99" s="24"/>
      <c r="G99" s="24"/>
      <c r="H99" s="24"/>
      <c r="I99" s="24"/>
      <c r="J99" s="16"/>
      <c r="K99" s="16"/>
      <c r="L99" s="17"/>
      <c r="M99" s="17"/>
      <c r="N99" s="18"/>
      <c r="O99" s="18"/>
      <c r="P99" s="17"/>
      <c r="Q99" s="17"/>
      <c r="R99" s="18"/>
      <c r="S99" s="18"/>
      <c r="T99" s="18"/>
      <c r="U99" s="18"/>
      <c r="V99" s="18"/>
      <c r="W99" s="18"/>
    </row>
    <row r="100" spans="1:23" ht="12.75" hidden="1">
      <c r="A100" s="2"/>
      <c r="B100" s="24"/>
      <c r="C100" s="24"/>
      <c r="D100" s="24"/>
      <c r="E100" s="24"/>
      <c r="F100" s="24"/>
      <c r="G100" s="24"/>
      <c r="H100" s="24"/>
      <c r="I100" s="24"/>
      <c r="J100" s="16"/>
      <c r="K100" s="16"/>
      <c r="L100" s="17"/>
      <c r="M100" s="17"/>
      <c r="N100" s="18"/>
      <c r="O100" s="18"/>
      <c r="P100" s="17"/>
      <c r="Q100" s="17"/>
      <c r="R100" s="18"/>
      <c r="S100" s="18"/>
      <c r="T100" s="18"/>
      <c r="U100" s="18"/>
      <c r="V100" s="18"/>
      <c r="W100" s="18"/>
    </row>
    <row r="101" spans="1:23" ht="12.75" hidden="1">
      <c r="A101" s="2"/>
      <c r="B101" s="24"/>
      <c r="C101" s="24"/>
      <c r="D101" s="24"/>
      <c r="E101" s="24"/>
      <c r="F101" s="24"/>
      <c r="G101" s="24"/>
      <c r="H101" s="24"/>
      <c r="I101" s="24"/>
      <c r="J101" s="16"/>
      <c r="K101" s="16"/>
      <c r="L101" s="17"/>
      <c r="M101" s="17"/>
      <c r="N101" s="18"/>
      <c r="O101" s="18"/>
      <c r="P101" s="17"/>
      <c r="Q101" s="17"/>
      <c r="R101" s="18"/>
      <c r="S101" s="18"/>
      <c r="T101" s="18"/>
      <c r="U101" s="18"/>
      <c r="V101" s="18"/>
      <c r="W101" s="18"/>
    </row>
    <row r="102" spans="1:23" ht="12.75" hidden="1">
      <c r="A102" s="2"/>
      <c r="B102" s="24"/>
      <c r="C102" s="24"/>
      <c r="D102" s="24"/>
      <c r="E102" s="24"/>
      <c r="F102" s="24"/>
      <c r="G102" s="24"/>
      <c r="H102" s="24"/>
      <c r="I102" s="24"/>
      <c r="J102" s="16"/>
      <c r="K102" s="16"/>
      <c r="L102" s="17"/>
      <c r="M102" s="17"/>
      <c r="N102" s="18"/>
      <c r="O102" s="18"/>
      <c r="P102" s="17"/>
      <c r="Q102" s="17"/>
      <c r="R102" s="18"/>
      <c r="S102" s="18"/>
      <c r="T102" s="18"/>
      <c r="U102" s="18"/>
      <c r="V102" s="18"/>
      <c r="W102" s="18"/>
    </row>
    <row r="103" spans="1:23" ht="12.75" hidden="1">
      <c r="A103" s="2"/>
      <c r="B103" s="24"/>
      <c r="C103" s="24"/>
      <c r="D103" s="24"/>
      <c r="E103" s="24"/>
      <c r="F103" s="24"/>
      <c r="G103" s="24"/>
      <c r="H103" s="24"/>
      <c r="I103" s="24"/>
      <c r="J103" s="16"/>
      <c r="K103" s="16"/>
      <c r="L103" s="17"/>
      <c r="M103" s="17"/>
      <c r="N103" s="18"/>
      <c r="O103" s="18"/>
      <c r="P103" s="17"/>
      <c r="Q103" s="17"/>
      <c r="R103" s="18"/>
      <c r="S103" s="18"/>
      <c r="T103" s="18"/>
      <c r="U103" s="18"/>
      <c r="V103" s="18"/>
      <c r="W103" s="18"/>
    </row>
    <row r="104" spans="1:23" ht="12.75" hidden="1">
      <c r="A104" s="2"/>
      <c r="B104" s="24"/>
      <c r="C104" s="24"/>
      <c r="D104" s="24"/>
      <c r="E104" s="24"/>
      <c r="F104" s="24"/>
      <c r="G104" s="24"/>
      <c r="H104" s="24"/>
      <c r="I104" s="24"/>
      <c r="J104" s="16"/>
      <c r="K104" s="16"/>
      <c r="L104" s="17"/>
      <c r="M104" s="17"/>
      <c r="N104" s="18"/>
      <c r="O104" s="18"/>
      <c r="P104" s="17"/>
      <c r="Q104" s="17"/>
      <c r="R104" s="18"/>
      <c r="S104" s="18"/>
      <c r="T104" s="18"/>
      <c r="U104" s="18"/>
      <c r="V104" s="18"/>
      <c r="W104" s="18"/>
    </row>
    <row r="105" spans="1:23" ht="12.75" hidden="1">
      <c r="A105" s="2"/>
      <c r="B105" s="24"/>
      <c r="C105" s="24"/>
      <c r="D105" s="24"/>
      <c r="E105" s="24"/>
      <c r="F105" s="24"/>
      <c r="G105" s="24"/>
      <c r="H105" s="24"/>
      <c r="I105" s="24"/>
      <c r="J105" s="16"/>
      <c r="K105" s="16"/>
      <c r="L105" s="17"/>
      <c r="M105" s="17"/>
      <c r="N105" s="18"/>
      <c r="O105" s="18"/>
      <c r="P105" s="17"/>
      <c r="Q105" s="17"/>
      <c r="R105" s="18"/>
      <c r="S105" s="18"/>
      <c r="T105" s="18"/>
      <c r="U105" s="18"/>
      <c r="V105" s="18"/>
      <c r="W105" s="18"/>
    </row>
    <row r="106" spans="1:23" ht="12.75" hidden="1">
      <c r="A106" s="2"/>
      <c r="B106" s="24"/>
      <c r="C106" s="24"/>
      <c r="D106" s="24"/>
      <c r="E106" s="24"/>
      <c r="F106" s="24"/>
      <c r="G106" s="24"/>
      <c r="H106" s="24"/>
      <c r="I106" s="24"/>
      <c r="J106" s="16"/>
      <c r="K106" s="16"/>
      <c r="L106" s="17"/>
      <c r="M106" s="17"/>
      <c r="N106" s="18"/>
      <c r="O106" s="18"/>
      <c r="P106" s="17"/>
      <c r="Q106" s="17"/>
      <c r="R106" s="18"/>
      <c r="S106" s="18"/>
      <c r="T106" s="18"/>
      <c r="U106" s="18"/>
      <c r="V106" s="18"/>
      <c r="W106" s="18"/>
    </row>
    <row r="107" spans="1:23" ht="12.75" hidden="1">
      <c r="A107" s="2"/>
      <c r="B107" s="24"/>
      <c r="C107" s="24"/>
      <c r="D107" s="24"/>
      <c r="E107" s="24"/>
      <c r="F107" s="24"/>
      <c r="G107" s="24"/>
      <c r="H107" s="24"/>
      <c r="I107" s="24"/>
      <c r="J107" s="16"/>
      <c r="K107" s="16"/>
      <c r="L107" s="17"/>
      <c r="M107" s="17"/>
      <c r="N107" s="18"/>
      <c r="O107" s="18"/>
      <c r="P107" s="17"/>
      <c r="Q107" s="17"/>
      <c r="R107" s="18"/>
      <c r="S107" s="18"/>
      <c r="T107" s="18"/>
      <c r="U107" s="18"/>
      <c r="V107" s="18"/>
      <c r="W107" s="18"/>
    </row>
    <row r="108" spans="1:23" ht="12.75" hidden="1">
      <c r="A108" s="2"/>
      <c r="B108" s="24"/>
      <c r="C108" s="24"/>
      <c r="D108" s="24"/>
      <c r="E108" s="24"/>
      <c r="F108" s="24"/>
      <c r="G108" s="24"/>
      <c r="H108" s="24"/>
      <c r="I108" s="24"/>
      <c r="J108" s="16"/>
      <c r="K108" s="16"/>
      <c r="L108" s="17"/>
      <c r="M108" s="17"/>
      <c r="N108" s="18"/>
      <c r="O108" s="18"/>
      <c r="P108" s="17"/>
      <c r="Q108" s="17"/>
      <c r="R108" s="18"/>
      <c r="S108" s="18"/>
      <c r="T108" s="18"/>
      <c r="U108" s="18"/>
      <c r="V108" s="18"/>
      <c r="W108" s="18"/>
    </row>
    <row r="109" spans="1:23" ht="12.75" hidden="1">
      <c r="A109" s="2"/>
      <c r="B109" s="24"/>
      <c r="C109" s="24"/>
      <c r="D109" s="24"/>
      <c r="E109" s="24"/>
      <c r="F109" s="24"/>
      <c r="G109" s="24"/>
      <c r="H109" s="24"/>
      <c r="I109" s="24"/>
      <c r="J109" s="16"/>
      <c r="K109" s="16"/>
      <c r="L109" s="17"/>
      <c r="M109" s="17"/>
      <c r="N109" s="18"/>
      <c r="O109" s="18"/>
      <c r="P109" s="17"/>
      <c r="Q109" s="17"/>
      <c r="R109" s="18"/>
      <c r="S109" s="18"/>
      <c r="T109" s="18"/>
      <c r="U109" s="18"/>
      <c r="V109" s="18"/>
      <c r="W109" s="18"/>
    </row>
    <row r="110" spans="1:23" ht="12.75" hidden="1">
      <c r="A110" s="2"/>
      <c r="B110" s="24"/>
      <c r="C110" s="24"/>
      <c r="D110" s="24"/>
      <c r="E110" s="24"/>
      <c r="F110" s="24"/>
      <c r="G110" s="24"/>
      <c r="H110" s="24"/>
      <c r="I110" s="24"/>
      <c r="J110" s="16"/>
      <c r="K110" s="16"/>
      <c r="L110" s="17"/>
      <c r="M110" s="17"/>
      <c r="N110" s="18"/>
      <c r="O110" s="18"/>
      <c r="P110" s="17"/>
      <c r="Q110" s="17"/>
      <c r="R110" s="18"/>
      <c r="S110" s="18"/>
      <c r="T110" s="18"/>
      <c r="U110" s="18"/>
      <c r="V110" s="18"/>
      <c r="W110" s="18"/>
    </row>
    <row r="111" spans="1:23" ht="12.75" hidden="1">
      <c r="A111" s="2"/>
      <c r="B111" s="24"/>
      <c r="C111" s="24"/>
      <c r="D111" s="24"/>
      <c r="E111" s="24"/>
      <c r="F111" s="24"/>
      <c r="G111" s="24"/>
      <c r="H111" s="24"/>
      <c r="I111" s="24"/>
      <c r="J111" s="16"/>
      <c r="K111" s="16"/>
      <c r="L111" s="17"/>
      <c r="M111" s="17"/>
      <c r="N111" s="18"/>
      <c r="O111" s="18"/>
      <c r="P111" s="17"/>
      <c r="Q111" s="17"/>
      <c r="R111" s="18"/>
      <c r="S111" s="18"/>
      <c r="T111" s="18"/>
      <c r="U111" s="18"/>
      <c r="V111" s="18"/>
      <c r="W111" s="18"/>
    </row>
    <row r="112" spans="1:23" ht="12.75" hidden="1">
      <c r="A112" s="2"/>
      <c r="B112" s="24"/>
      <c r="C112" s="24"/>
      <c r="D112" s="24"/>
      <c r="E112" s="24"/>
      <c r="F112" s="24"/>
      <c r="G112" s="24"/>
      <c r="H112" s="24"/>
      <c r="I112" s="24"/>
      <c r="J112" s="16"/>
      <c r="K112" s="16"/>
      <c r="L112" s="17"/>
      <c r="M112" s="17"/>
      <c r="N112" s="18"/>
      <c r="O112" s="18"/>
      <c r="P112" s="17"/>
      <c r="Q112" s="17"/>
      <c r="R112" s="18"/>
      <c r="S112" s="18"/>
      <c r="T112" s="18"/>
      <c r="U112" s="18"/>
      <c r="V112" s="18"/>
      <c r="W112" s="18"/>
    </row>
    <row r="113" spans="1:23" ht="12.75" hidden="1">
      <c r="A113" s="2"/>
      <c r="B113" s="24"/>
      <c r="C113" s="24"/>
      <c r="D113" s="24"/>
      <c r="E113" s="24"/>
      <c r="F113" s="24"/>
      <c r="G113" s="24"/>
      <c r="H113" s="24"/>
      <c r="I113" s="24"/>
      <c r="J113" s="16"/>
      <c r="K113" s="16"/>
      <c r="L113" s="17"/>
      <c r="M113" s="17"/>
      <c r="N113" s="18"/>
      <c r="O113" s="18"/>
      <c r="P113" s="17"/>
      <c r="Q113" s="17"/>
      <c r="R113" s="18"/>
      <c r="S113" s="18"/>
      <c r="T113" s="18"/>
      <c r="U113" s="18"/>
      <c r="V113" s="18"/>
      <c r="W113" s="18"/>
    </row>
    <row r="114" spans="1:23" ht="12.75" hidden="1">
      <c r="A114" s="2"/>
      <c r="B114" s="24"/>
      <c r="C114" s="24"/>
      <c r="D114" s="24"/>
      <c r="E114" s="24"/>
      <c r="F114" s="24"/>
      <c r="G114" s="24"/>
      <c r="H114" s="24"/>
      <c r="I114" s="24"/>
      <c r="J114" s="16"/>
      <c r="K114" s="16"/>
      <c r="L114" s="17"/>
      <c r="M114" s="17"/>
      <c r="N114" s="18"/>
      <c r="O114" s="18"/>
      <c r="P114" s="17"/>
      <c r="Q114" s="17"/>
      <c r="R114" s="18"/>
      <c r="S114" s="18"/>
      <c r="T114" s="18"/>
      <c r="U114" s="18"/>
      <c r="V114" s="18"/>
      <c r="W114" s="18"/>
    </row>
    <row r="115" spans="1:23" ht="12.75" hidden="1">
      <c r="A115" s="2"/>
      <c r="B115" s="24"/>
      <c r="C115" s="24"/>
      <c r="D115" s="24"/>
      <c r="E115" s="24"/>
      <c r="F115" s="24"/>
      <c r="G115" s="24"/>
      <c r="H115" s="24"/>
      <c r="I115" s="24"/>
      <c r="J115" s="16"/>
      <c r="K115" s="16"/>
      <c r="L115" s="17"/>
      <c r="M115" s="17"/>
      <c r="N115" s="18"/>
      <c r="O115" s="18"/>
      <c r="P115" s="17"/>
      <c r="Q115" s="17"/>
      <c r="R115" s="18"/>
      <c r="S115" s="18"/>
      <c r="T115" s="18"/>
      <c r="U115" s="18"/>
      <c r="V115" s="18"/>
      <c r="W115" s="18"/>
    </row>
    <row r="116" spans="1:23" ht="12.75" hidden="1">
      <c r="A116" s="2"/>
      <c r="B116" s="24"/>
      <c r="C116" s="24"/>
      <c r="D116" s="24"/>
      <c r="E116" s="24"/>
      <c r="F116" s="24"/>
      <c r="G116" s="24"/>
      <c r="H116" s="24"/>
      <c r="I116" s="24"/>
      <c r="J116" s="16"/>
      <c r="K116" s="16"/>
      <c r="L116" s="17"/>
      <c r="M116" s="17"/>
      <c r="N116" s="18"/>
      <c r="O116" s="18"/>
      <c r="P116" s="17"/>
      <c r="Q116" s="17"/>
      <c r="R116" s="18"/>
      <c r="S116" s="18"/>
      <c r="T116" s="18"/>
      <c r="U116" s="18"/>
      <c r="V116" s="18"/>
      <c r="W116" s="18"/>
    </row>
    <row r="117" spans="1:23" ht="12.75" hidden="1">
      <c r="A117" s="2"/>
      <c r="B117" s="24"/>
      <c r="C117" s="24"/>
      <c r="D117" s="24"/>
      <c r="E117" s="24"/>
      <c r="F117" s="24"/>
      <c r="G117" s="24"/>
      <c r="H117" s="24"/>
      <c r="I117" s="24"/>
      <c r="J117" s="16"/>
      <c r="K117" s="16"/>
      <c r="L117" s="17"/>
      <c r="M117" s="17"/>
      <c r="N117" s="18"/>
      <c r="O117" s="18"/>
      <c r="P117" s="17"/>
      <c r="Q117" s="17"/>
      <c r="R117" s="18"/>
      <c r="S117" s="18"/>
      <c r="T117" s="18"/>
      <c r="U117" s="18"/>
      <c r="V117" s="18"/>
      <c r="W117" s="18"/>
    </row>
    <row r="118" spans="1:23" ht="12.75" hidden="1">
      <c r="A118" s="2"/>
      <c r="B118" s="24"/>
      <c r="C118" s="24"/>
      <c r="D118" s="24"/>
      <c r="E118" s="24"/>
      <c r="F118" s="24"/>
      <c r="G118" s="24"/>
      <c r="H118" s="24"/>
      <c r="I118" s="24"/>
      <c r="J118" s="16"/>
      <c r="K118" s="16"/>
      <c r="L118" s="17"/>
      <c r="M118" s="17"/>
      <c r="N118" s="18"/>
      <c r="O118" s="18"/>
      <c r="P118" s="17"/>
      <c r="Q118" s="17"/>
      <c r="R118" s="18"/>
      <c r="S118" s="18"/>
      <c r="T118" s="18"/>
      <c r="U118" s="18"/>
      <c r="V118" s="18"/>
      <c r="W118" s="18"/>
    </row>
    <row r="119" spans="1:23" ht="26.25" customHeight="1" hidden="1">
      <c r="A119" s="2"/>
      <c r="B119" s="24"/>
      <c r="C119" s="24"/>
      <c r="D119" s="24"/>
      <c r="E119" s="24"/>
      <c r="F119" s="24"/>
      <c r="G119" s="24"/>
      <c r="H119" s="24"/>
      <c r="I119" s="24"/>
      <c r="J119" s="16"/>
      <c r="K119" s="16"/>
      <c r="L119" s="17"/>
      <c r="M119" s="17"/>
      <c r="N119" s="18"/>
      <c r="O119" s="18"/>
      <c r="P119" s="17"/>
      <c r="Q119" s="17"/>
      <c r="R119" s="18"/>
      <c r="S119" s="18"/>
      <c r="T119" s="18"/>
      <c r="U119" s="18"/>
      <c r="V119" s="18"/>
      <c r="W119" s="18"/>
    </row>
    <row r="120" spans="1:23" ht="12.75" hidden="1">
      <c r="A120" s="2"/>
      <c r="B120" s="24"/>
      <c r="C120" s="24"/>
      <c r="D120" s="24"/>
      <c r="E120" s="24"/>
      <c r="F120" s="24"/>
      <c r="G120" s="24"/>
      <c r="H120" s="24"/>
      <c r="I120" s="24"/>
      <c r="J120" s="16"/>
      <c r="K120" s="16"/>
      <c r="L120" s="17"/>
      <c r="M120" s="17"/>
      <c r="N120" s="18"/>
      <c r="O120" s="18"/>
      <c r="P120" s="17"/>
      <c r="Q120" s="17"/>
      <c r="R120" s="18"/>
      <c r="S120" s="18"/>
      <c r="T120" s="18"/>
      <c r="U120" s="18"/>
      <c r="V120" s="18"/>
      <c r="W120" s="18"/>
    </row>
    <row r="121" spans="1:23" ht="25.5" customHeight="1" hidden="1">
      <c r="A121" s="2"/>
      <c r="B121" s="24"/>
      <c r="C121" s="24"/>
      <c r="D121" s="24"/>
      <c r="E121" s="24"/>
      <c r="F121" s="24"/>
      <c r="G121" s="24"/>
      <c r="H121" s="24"/>
      <c r="I121" s="24"/>
      <c r="J121" s="16"/>
      <c r="K121" s="16"/>
      <c r="L121" s="17"/>
      <c r="M121" s="17"/>
      <c r="N121" s="18"/>
      <c r="O121" s="18"/>
      <c r="P121" s="17"/>
      <c r="Q121" s="17"/>
      <c r="R121" s="18"/>
      <c r="S121" s="18"/>
      <c r="T121" s="18"/>
      <c r="U121" s="18"/>
      <c r="V121" s="18"/>
      <c r="W121" s="18"/>
    </row>
    <row r="122" spans="1:23" ht="12.75" hidden="1">
      <c r="A122" s="2"/>
      <c r="B122" s="24"/>
      <c r="C122" s="24"/>
      <c r="D122" s="24"/>
      <c r="E122" s="24"/>
      <c r="F122" s="24"/>
      <c r="G122" s="24"/>
      <c r="H122" s="24"/>
      <c r="I122" s="24"/>
      <c r="J122" s="16"/>
      <c r="K122" s="16"/>
      <c r="L122" s="17"/>
      <c r="M122" s="17"/>
      <c r="N122" s="18"/>
      <c r="O122" s="18"/>
      <c r="P122" s="17"/>
      <c r="Q122" s="17"/>
      <c r="R122" s="18"/>
      <c r="S122" s="18"/>
      <c r="T122" s="18"/>
      <c r="U122" s="18"/>
      <c r="V122" s="18"/>
      <c r="W122" s="18"/>
    </row>
    <row r="123" spans="1:23" ht="12.75" hidden="1">
      <c r="A123" s="2"/>
      <c r="B123" s="24"/>
      <c r="C123" s="24"/>
      <c r="D123" s="24"/>
      <c r="E123" s="24"/>
      <c r="F123" s="24"/>
      <c r="G123" s="24"/>
      <c r="H123" s="24"/>
      <c r="I123" s="24"/>
      <c r="J123" s="16"/>
      <c r="K123" s="16"/>
      <c r="L123" s="17"/>
      <c r="M123" s="17"/>
      <c r="N123" s="18"/>
      <c r="O123" s="18"/>
      <c r="P123" s="17"/>
      <c r="Q123" s="17"/>
      <c r="R123" s="18"/>
      <c r="S123" s="18"/>
      <c r="T123" s="18"/>
      <c r="U123" s="18"/>
      <c r="V123" s="18"/>
      <c r="W123" s="18"/>
    </row>
    <row r="124" spans="1:23" ht="12.75" hidden="1">
      <c r="A124" s="2"/>
      <c r="B124" s="24"/>
      <c r="C124" s="24"/>
      <c r="D124" s="24"/>
      <c r="E124" s="24"/>
      <c r="F124" s="24"/>
      <c r="G124" s="24"/>
      <c r="H124" s="24"/>
      <c r="I124" s="24"/>
      <c r="J124" s="16"/>
      <c r="K124" s="16"/>
      <c r="L124" s="17"/>
      <c r="M124" s="17"/>
      <c r="N124" s="18"/>
      <c r="O124" s="18"/>
      <c r="P124" s="17"/>
      <c r="Q124" s="17"/>
      <c r="R124" s="18"/>
      <c r="S124" s="18"/>
      <c r="T124" s="18"/>
      <c r="U124" s="18"/>
      <c r="V124" s="18"/>
      <c r="W124" s="18"/>
    </row>
    <row r="125" spans="1:23" ht="12.75" hidden="1">
      <c r="A125" s="2"/>
      <c r="B125" s="24"/>
      <c r="C125" s="24"/>
      <c r="D125" s="24"/>
      <c r="E125" s="24"/>
      <c r="F125" s="24"/>
      <c r="G125" s="24"/>
      <c r="H125" s="24"/>
      <c r="I125" s="24"/>
      <c r="J125" s="16"/>
      <c r="K125" s="16"/>
      <c r="L125" s="17"/>
      <c r="M125" s="17"/>
      <c r="N125" s="18"/>
      <c r="O125" s="18"/>
      <c r="P125" s="17"/>
      <c r="Q125" s="17"/>
      <c r="R125" s="18"/>
      <c r="S125" s="18"/>
      <c r="T125" s="18"/>
      <c r="U125" s="18"/>
      <c r="V125" s="18"/>
      <c r="W125" s="18"/>
    </row>
    <row r="126" spans="1:23" ht="12.75" hidden="1">
      <c r="A126" s="2"/>
      <c r="B126" s="24"/>
      <c r="C126" s="24"/>
      <c r="D126" s="24"/>
      <c r="E126" s="24"/>
      <c r="F126" s="24"/>
      <c r="G126" s="24"/>
      <c r="H126" s="24"/>
      <c r="I126" s="24"/>
      <c r="J126" s="16"/>
      <c r="K126" s="16"/>
      <c r="L126" s="17"/>
      <c r="M126" s="17"/>
      <c r="N126" s="18"/>
      <c r="O126" s="18"/>
      <c r="P126" s="17"/>
      <c r="Q126" s="17"/>
      <c r="R126" s="18"/>
      <c r="S126" s="18"/>
      <c r="T126" s="18"/>
      <c r="U126" s="18"/>
      <c r="V126" s="18"/>
      <c r="W126" s="18"/>
    </row>
    <row r="127" spans="1:23" ht="12.75" hidden="1">
      <c r="A127" s="2"/>
      <c r="B127" s="24"/>
      <c r="C127" s="24"/>
      <c r="D127" s="24"/>
      <c r="E127" s="24"/>
      <c r="F127" s="24"/>
      <c r="G127" s="24"/>
      <c r="H127" s="24"/>
      <c r="I127" s="24"/>
      <c r="J127" s="16"/>
      <c r="K127" s="16"/>
      <c r="L127" s="17"/>
      <c r="M127" s="17"/>
      <c r="N127" s="18"/>
      <c r="O127" s="18"/>
      <c r="P127" s="17"/>
      <c r="Q127" s="17"/>
      <c r="R127" s="18"/>
      <c r="S127" s="18"/>
      <c r="T127" s="18"/>
      <c r="U127" s="18"/>
      <c r="V127" s="18"/>
      <c r="W127" s="18"/>
    </row>
    <row r="128" spans="1:23" ht="12.75" hidden="1">
      <c r="A128" s="2"/>
      <c r="B128" s="24"/>
      <c r="C128" s="24"/>
      <c r="D128" s="24"/>
      <c r="E128" s="24"/>
      <c r="F128" s="24"/>
      <c r="G128" s="24"/>
      <c r="H128" s="24"/>
      <c r="I128" s="24"/>
      <c r="J128" s="16"/>
      <c r="K128" s="16"/>
      <c r="L128" s="17"/>
      <c r="M128" s="17"/>
      <c r="N128" s="18"/>
      <c r="O128" s="18"/>
      <c r="P128" s="17"/>
      <c r="Q128" s="17"/>
      <c r="R128" s="18"/>
      <c r="S128" s="18"/>
      <c r="T128" s="18"/>
      <c r="U128" s="18"/>
      <c r="V128" s="18"/>
      <c r="W128" s="18"/>
    </row>
    <row r="129" spans="1:23" ht="12.75" hidden="1">
      <c r="A129" s="2"/>
      <c r="B129" s="24"/>
      <c r="C129" s="24"/>
      <c r="D129" s="24"/>
      <c r="E129" s="24"/>
      <c r="F129" s="24"/>
      <c r="G129" s="24"/>
      <c r="H129" s="24"/>
      <c r="I129" s="24"/>
      <c r="J129" s="16"/>
      <c r="K129" s="16"/>
      <c r="L129" s="17"/>
      <c r="M129" s="17"/>
      <c r="N129" s="18"/>
      <c r="O129" s="18"/>
      <c r="P129" s="17"/>
      <c r="Q129" s="17"/>
      <c r="R129" s="18"/>
      <c r="S129" s="18"/>
      <c r="T129" s="18"/>
      <c r="U129" s="18"/>
      <c r="V129" s="18"/>
      <c r="W129" s="18"/>
    </row>
    <row r="130" spans="1:23" ht="12.75" hidden="1">
      <c r="A130" s="2"/>
      <c r="B130" s="24"/>
      <c r="C130" s="24"/>
      <c r="D130" s="24"/>
      <c r="E130" s="24"/>
      <c r="F130" s="24"/>
      <c r="G130" s="24"/>
      <c r="H130" s="24"/>
      <c r="I130" s="24"/>
      <c r="J130" s="16"/>
      <c r="K130" s="16"/>
      <c r="L130" s="17"/>
      <c r="M130" s="17"/>
      <c r="N130" s="18"/>
      <c r="O130" s="18"/>
      <c r="P130" s="17"/>
      <c r="Q130" s="17"/>
      <c r="R130" s="18"/>
      <c r="S130" s="18"/>
      <c r="T130" s="18"/>
      <c r="U130" s="18"/>
      <c r="V130" s="18"/>
      <c r="W130" s="18"/>
    </row>
    <row r="131" spans="1:23" ht="12.75" hidden="1">
      <c r="A131" s="2"/>
      <c r="B131" s="24"/>
      <c r="C131" s="24"/>
      <c r="D131" s="24"/>
      <c r="E131" s="24"/>
      <c r="F131" s="24"/>
      <c r="G131" s="24"/>
      <c r="H131" s="24"/>
      <c r="I131" s="24"/>
      <c r="J131" s="16"/>
      <c r="K131" s="16"/>
      <c r="L131" s="17"/>
      <c r="M131" s="17"/>
      <c r="N131" s="18"/>
      <c r="O131" s="18"/>
      <c r="P131" s="17"/>
      <c r="Q131" s="17"/>
      <c r="R131" s="18"/>
      <c r="S131" s="18"/>
      <c r="T131" s="18"/>
      <c r="U131" s="18"/>
      <c r="V131" s="18"/>
      <c r="W131" s="18"/>
    </row>
    <row r="132" spans="1:23" ht="28.5" customHeight="1" hidden="1">
      <c r="A132" s="2"/>
      <c r="B132" s="24"/>
      <c r="C132" s="24"/>
      <c r="D132" s="24"/>
      <c r="E132" s="24"/>
      <c r="F132" s="24"/>
      <c r="G132" s="24"/>
      <c r="H132" s="24"/>
      <c r="I132" s="24"/>
      <c r="J132" s="16"/>
      <c r="K132" s="16"/>
      <c r="L132" s="17"/>
      <c r="M132" s="17"/>
      <c r="N132" s="18"/>
      <c r="O132" s="18"/>
      <c r="P132" s="17"/>
      <c r="Q132" s="17"/>
      <c r="R132" s="18"/>
      <c r="S132" s="18"/>
      <c r="T132" s="18"/>
      <c r="U132" s="18"/>
      <c r="V132" s="18"/>
      <c r="W132" s="18"/>
    </row>
    <row r="133" spans="1:23" ht="12.75" customHeight="1" hidden="1">
      <c r="A133" s="2"/>
      <c r="B133" s="24"/>
      <c r="C133" s="24"/>
      <c r="D133" s="24"/>
      <c r="E133" s="24"/>
      <c r="F133" s="24"/>
      <c r="G133" s="24"/>
      <c r="H133" s="24"/>
      <c r="I133" s="24"/>
      <c r="J133" s="16"/>
      <c r="K133" s="16"/>
      <c r="L133" s="17"/>
      <c r="M133" s="17"/>
      <c r="N133" s="18"/>
      <c r="O133" s="18"/>
      <c r="P133" s="17"/>
      <c r="Q133" s="17"/>
      <c r="R133" s="18"/>
      <c r="S133" s="18"/>
      <c r="T133" s="18"/>
      <c r="U133" s="18"/>
      <c r="V133" s="18"/>
      <c r="W133" s="18"/>
    </row>
    <row r="134" spans="1:23" ht="12.75" customHeight="1" hidden="1">
      <c r="A134" s="2"/>
      <c r="B134" s="24"/>
      <c r="C134" s="24"/>
      <c r="D134" s="24"/>
      <c r="E134" s="24"/>
      <c r="F134" s="24"/>
      <c r="G134" s="24"/>
      <c r="H134" s="24"/>
      <c r="I134" s="24"/>
      <c r="J134" s="16"/>
      <c r="K134" s="16"/>
      <c r="L134" s="17"/>
      <c r="M134" s="17"/>
      <c r="N134" s="18"/>
      <c r="O134" s="18"/>
      <c r="P134" s="17"/>
      <c r="Q134" s="17"/>
      <c r="R134" s="18"/>
      <c r="S134" s="18"/>
      <c r="T134" s="18"/>
      <c r="U134" s="18"/>
      <c r="V134" s="18"/>
      <c r="W134" s="18"/>
    </row>
    <row r="135" spans="1:23" ht="12.75" customHeight="1" hidden="1">
      <c r="A135" s="2"/>
      <c r="B135" s="24"/>
      <c r="C135" s="24"/>
      <c r="D135" s="24"/>
      <c r="E135" s="24"/>
      <c r="F135" s="24"/>
      <c r="G135" s="24"/>
      <c r="H135" s="24"/>
      <c r="I135" s="24"/>
      <c r="J135" s="16"/>
      <c r="K135" s="16"/>
      <c r="L135" s="17"/>
      <c r="M135" s="17"/>
      <c r="N135" s="18"/>
      <c r="O135" s="18"/>
      <c r="P135" s="17"/>
      <c r="Q135" s="17"/>
      <c r="R135" s="18"/>
      <c r="S135" s="18"/>
      <c r="T135" s="18"/>
      <c r="U135" s="18"/>
      <c r="V135" s="18"/>
      <c r="W135" s="18"/>
    </row>
    <row r="136" spans="1:23" ht="25.5" customHeight="1" hidden="1">
      <c r="A136" s="2"/>
      <c r="B136" s="24"/>
      <c r="C136" s="24"/>
      <c r="D136" s="24"/>
      <c r="E136" s="24"/>
      <c r="F136" s="24"/>
      <c r="G136" s="24"/>
      <c r="H136" s="24"/>
      <c r="I136" s="24"/>
      <c r="J136" s="16"/>
      <c r="K136" s="16"/>
      <c r="L136" s="17"/>
      <c r="M136" s="17"/>
      <c r="N136" s="18"/>
      <c r="O136" s="18"/>
      <c r="P136" s="17"/>
      <c r="Q136" s="17"/>
      <c r="R136" s="18"/>
      <c r="S136" s="18"/>
      <c r="T136" s="18"/>
      <c r="U136" s="18"/>
      <c r="V136" s="18"/>
      <c r="W136" s="18"/>
    </row>
    <row r="137" spans="1:23" ht="12.75" customHeight="1" hidden="1">
      <c r="A137" s="2"/>
      <c r="B137" s="24"/>
      <c r="C137" s="24"/>
      <c r="D137" s="24"/>
      <c r="E137" s="24"/>
      <c r="F137" s="24"/>
      <c r="G137" s="24"/>
      <c r="H137" s="24"/>
      <c r="I137" s="24"/>
      <c r="J137" s="16"/>
      <c r="K137" s="16"/>
      <c r="L137" s="17"/>
      <c r="M137" s="17"/>
      <c r="N137" s="18"/>
      <c r="O137" s="18"/>
      <c r="P137" s="17"/>
      <c r="Q137" s="17"/>
      <c r="R137" s="18"/>
      <c r="S137" s="18"/>
      <c r="T137" s="18"/>
      <c r="U137" s="18"/>
      <c r="V137" s="18"/>
      <c r="W137" s="18"/>
    </row>
    <row r="138" spans="1:23" ht="12.75" customHeight="1" hidden="1">
      <c r="A138" s="2"/>
      <c r="B138" s="24"/>
      <c r="C138" s="24"/>
      <c r="D138" s="24"/>
      <c r="E138" s="24"/>
      <c r="F138" s="24"/>
      <c r="G138" s="24"/>
      <c r="H138" s="24"/>
      <c r="I138" s="24"/>
      <c r="J138" s="16"/>
      <c r="K138" s="16"/>
      <c r="L138" s="17"/>
      <c r="M138" s="17"/>
      <c r="N138" s="18"/>
      <c r="O138" s="18"/>
      <c r="P138" s="17"/>
      <c r="Q138" s="17"/>
      <c r="R138" s="18"/>
      <c r="S138" s="18"/>
      <c r="T138" s="18"/>
      <c r="U138" s="18"/>
      <c r="V138" s="18"/>
      <c r="W138" s="18"/>
    </row>
    <row r="139" spans="1:23" ht="12.75" customHeight="1" hidden="1">
      <c r="A139" s="2"/>
      <c r="B139" s="24"/>
      <c r="C139" s="24"/>
      <c r="D139" s="24"/>
      <c r="E139" s="24"/>
      <c r="F139" s="24"/>
      <c r="G139" s="24"/>
      <c r="H139" s="24"/>
      <c r="I139" s="24"/>
      <c r="J139" s="16"/>
      <c r="K139" s="16"/>
      <c r="L139" s="17"/>
      <c r="M139" s="17"/>
      <c r="N139" s="18"/>
      <c r="O139" s="18"/>
      <c r="P139" s="17"/>
      <c r="Q139" s="17"/>
      <c r="R139" s="18"/>
      <c r="S139" s="18"/>
      <c r="T139" s="18"/>
      <c r="U139" s="18"/>
      <c r="V139" s="18"/>
      <c r="W139" s="18"/>
    </row>
    <row r="140" spans="1:23" ht="12.75" customHeight="1" hidden="1">
      <c r="A140" s="2"/>
      <c r="B140" s="24"/>
      <c r="C140" s="24"/>
      <c r="D140" s="24"/>
      <c r="E140" s="24"/>
      <c r="F140" s="24"/>
      <c r="G140" s="24"/>
      <c r="H140" s="24"/>
      <c r="I140" s="24"/>
      <c r="J140" s="16"/>
      <c r="K140" s="16"/>
      <c r="L140" s="17"/>
      <c r="M140" s="17"/>
      <c r="N140" s="18"/>
      <c r="O140" s="18"/>
      <c r="P140" s="17"/>
      <c r="Q140" s="17"/>
      <c r="R140" s="18"/>
      <c r="S140" s="18"/>
      <c r="T140" s="18"/>
      <c r="U140" s="18"/>
      <c r="V140" s="18"/>
      <c r="W140" s="18"/>
    </row>
    <row r="141" spans="1:23" ht="12.75" customHeight="1" hidden="1">
      <c r="A141" s="2"/>
      <c r="B141" s="24"/>
      <c r="C141" s="24"/>
      <c r="D141" s="24"/>
      <c r="E141" s="24"/>
      <c r="F141" s="24"/>
      <c r="G141" s="24"/>
      <c r="H141" s="24"/>
      <c r="I141" s="24"/>
      <c r="J141" s="16"/>
      <c r="K141" s="16"/>
      <c r="L141" s="17"/>
      <c r="M141" s="17"/>
      <c r="N141" s="18"/>
      <c r="O141" s="18"/>
      <c r="P141" s="17"/>
      <c r="Q141" s="17"/>
      <c r="R141" s="18"/>
      <c r="S141" s="18"/>
      <c r="T141" s="18"/>
      <c r="U141" s="18"/>
      <c r="V141" s="18"/>
      <c r="W141" s="18"/>
    </row>
    <row r="142" spans="1:23" s="7" customFormat="1" ht="12.75" customHeight="1" hidden="1">
      <c r="A142" s="3"/>
      <c r="B142" s="25"/>
      <c r="C142" s="25"/>
      <c r="D142" s="25"/>
      <c r="E142" s="25"/>
      <c r="F142" s="25"/>
      <c r="G142" s="25"/>
      <c r="H142" s="25"/>
      <c r="I142" s="25"/>
      <c r="J142" s="26"/>
      <c r="K142" s="26"/>
      <c r="L142" s="27"/>
      <c r="M142" s="27"/>
      <c r="N142" s="28"/>
      <c r="O142" s="28"/>
      <c r="P142" s="27"/>
      <c r="Q142" s="27"/>
      <c r="R142" s="28"/>
      <c r="S142" s="28"/>
      <c r="T142" s="28"/>
      <c r="U142" s="28"/>
      <c r="V142" s="28"/>
      <c r="W142" s="28"/>
    </row>
    <row r="143" spans="1:23" ht="25.5" customHeight="1" hidden="1">
      <c r="A143" s="2"/>
      <c r="B143" s="24"/>
      <c r="C143" s="24"/>
      <c r="D143" s="24"/>
      <c r="E143" s="24"/>
      <c r="F143" s="24"/>
      <c r="G143" s="24"/>
      <c r="H143" s="24"/>
      <c r="I143" s="24"/>
      <c r="J143" s="16"/>
      <c r="K143" s="16"/>
      <c r="L143" s="17"/>
      <c r="M143" s="17"/>
      <c r="N143" s="15"/>
      <c r="O143" s="15"/>
      <c r="P143" s="17"/>
      <c r="Q143" s="17"/>
      <c r="R143" s="18"/>
      <c r="S143" s="18"/>
      <c r="T143" s="18"/>
      <c r="U143" s="18"/>
      <c r="V143" s="18"/>
      <c r="W143" s="18"/>
    </row>
    <row r="144" spans="1:23" ht="27" customHeight="1" hidden="1">
      <c r="A144" s="2"/>
      <c r="B144" s="24"/>
      <c r="C144" s="24"/>
      <c r="D144" s="24"/>
      <c r="E144" s="24"/>
      <c r="F144" s="24"/>
      <c r="G144" s="24"/>
      <c r="H144" s="24"/>
      <c r="I144" s="24"/>
      <c r="J144" s="16"/>
      <c r="K144" s="16"/>
      <c r="L144" s="17"/>
      <c r="M144" s="17"/>
      <c r="N144" s="15"/>
      <c r="O144" s="15"/>
      <c r="P144" s="17"/>
      <c r="Q144" s="17"/>
      <c r="R144" s="18"/>
      <c r="S144" s="18"/>
      <c r="T144" s="18"/>
      <c r="U144" s="18"/>
      <c r="V144" s="18"/>
      <c r="W144" s="18"/>
    </row>
    <row r="145" spans="1:23" ht="12.75" customHeight="1" hidden="1">
      <c r="A145" s="2"/>
      <c r="B145" s="24"/>
      <c r="C145" s="24"/>
      <c r="D145" s="24"/>
      <c r="E145" s="24"/>
      <c r="F145" s="24"/>
      <c r="G145" s="24"/>
      <c r="H145" s="24"/>
      <c r="I145" s="24"/>
      <c r="J145" s="16"/>
      <c r="K145" s="16"/>
      <c r="L145" s="17"/>
      <c r="M145" s="17"/>
      <c r="N145" s="15"/>
      <c r="O145" s="15"/>
      <c r="P145" s="17"/>
      <c r="Q145" s="17"/>
      <c r="R145" s="18"/>
      <c r="S145" s="18"/>
      <c r="T145" s="18"/>
      <c r="U145" s="18"/>
      <c r="V145" s="18"/>
      <c r="W145" s="18"/>
    </row>
    <row r="146" spans="1:23" ht="12.75" customHeight="1" hidden="1">
      <c r="A146" s="2"/>
      <c r="B146" s="24"/>
      <c r="C146" s="24"/>
      <c r="D146" s="24"/>
      <c r="E146" s="24"/>
      <c r="F146" s="24"/>
      <c r="G146" s="24"/>
      <c r="H146" s="24"/>
      <c r="I146" s="24"/>
      <c r="J146" s="16"/>
      <c r="K146" s="16"/>
      <c r="L146" s="17"/>
      <c r="M146" s="17"/>
      <c r="N146" s="15"/>
      <c r="O146" s="15"/>
      <c r="P146" s="17"/>
      <c r="Q146" s="17"/>
      <c r="R146" s="18"/>
      <c r="S146" s="18"/>
      <c r="T146" s="18"/>
      <c r="U146" s="18"/>
      <c r="V146" s="18"/>
      <c r="W146" s="18"/>
    </row>
    <row r="147" spans="1:23" ht="12.75" customHeight="1" hidden="1">
      <c r="A147" s="2"/>
      <c r="B147" s="24"/>
      <c r="C147" s="24"/>
      <c r="D147" s="24"/>
      <c r="E147" s="24"/>
      <c r="F147" s="24"/>
      <c r="G147" s="24"/>
      <c r="H147" s="24"/>
      <c r="I147" s="24"/>
      <c r="J147" s="16"/>
      <c r="K147" s="16"/>
      <c r="L147" s="17"/>
      <c r="M147" s="17"/>
      <c r="N147" s="18"/>
      <c r="O147" s="18"/>
      <c r="P147" s="17"/>
      <c r="Q147" s="17"/>
      <c r="R147" s="18"/>
      <c r="S147" s="18"/>
      <c r="T147" s="18"/>
      <c r="U147" s="18"/>
      <c r="V147" s="18"/>
      <c r="W147" s="18"/>
    </row>
    <row r="148" spans="1:23" ht="24.75" customHeight="1" hidden="1">
      <c r="A148" s="2"/>
      <c r="B148" s="24"/>
      <c r="C148" s="24"/>
      <c r="D148" s="24"/>
      <c r="E148" s="24"/>
      <c r="F148" s="24"/>
      <c r="G148" s="24"/>
      <c r="H148" s="24"/>
      <c r="I148" s="24"/>
      <c r="J148" s="16"/>
      <c r="K148" s="16"/>
      <c r="L148" s="17"/>
      <c r="M148" s="17"/>
      <c r="N148" s="18"/>
      <c r="O148" s="18"/>
      <c r="P148" s="17"/>
      <c r="Q148" s="17"/>
      <c r="R148" s="18"/>
      <c r="S148" s="18"/>
      <c r="T148" s="18"/>
      <c r="U148" s="18"/>
      <c r="V148" s="18"/>
      <c r="W148" s="18"/>
    </row>
    <row r="149" spans="1:23" ht="26.25" customHeight="1" hidden="1">
      <c r="A149" s="2"/>
      <c r="B149" s="24"/>
      <c r="C149" s="24"/>
      <c r="D149" s="24"/>
      <c r="E149" s="24"/>
      <c r="F149" s="24"/>
      <c r="G149" s="24"/>
      <c r="H149" s="24"/>
      <c r="I149" s="24"/>
      <c r="J149" s="16"/>
      <c r="K149" s="16"/>
      <c r="L149" s="17"/>
      <c r="M149" s="17"/>
      <c r="N149" s="18"/>
      <c r="O149" s="18"/>
      <c r="P149" s="17"/>
      <c r="Q149" s="17"/>
      <c r="R149" s="18"/>
      <c r="S149" s="18"/>
      <c r="T149" s="18"/>
      <c r="U149" s="18"/>
      <c r="V149" s="18"/>
      <c r="W149" s="18"/>
    </row>
    <row r="150" spans="1:23" ht="27.75" customHeight="1" hidden="1">
      <c r="A150" s="2"/>
      <c r="B150" s="24"/>
      <c r="C150" s="24"/>
      <c r="D150" s="24"/>
      <c r="E150" s="24"/>
      <c r="F150" s="24"/>
      <c r="G150" s="24"/>
      <c r="H150" s="24"/>
      <c r="I150" s="24"/>
      <c r="J150" s="16"/>
      <c r="K150" s="16"/>
      <c r="L150" s="17"/>
      <c r="M150" s="17"/>
      <c r="N150" s="18"/>
      <c r="O150" s="18"/>
      <c r="P150" s="17"/>
      <c r="Q150" s="17"/>
      <c r="R150" s="18"/>
      <c r="S150" s="18"/>
      <c r="T150" s="18"/>
      <c r="U150" s="18"/>
      <c r="V150" s="18"/>
      <c r="W150" s="18"/>
    </row>
    <row r="151" spans="1:23" ht="25.5" customHeight="1" hidden="1">
      <c r="A151" s="2"/>
      <c r="B151" s="24"/>
      <c r="C151" s="24"/>
      <c r="D151" s="24"/>
      <c r="E151" s="24"/>
      <c r="F151" s="24"/>
      <c r="G151" s="24"/>
      <c r="H151" s="24"/>
      <c r="I151" s="24"/>
      <c r="J151" s="16"/>
      <c r="K151" s="16"/>
      <c r="L151" s="17"/>
      <c r="M151" s="17"/>
      <c r="N151" s="18"/>
      <c r="O151" s="18"/>
      <c r="P151" s="17"/>
      <c r="Q151" s="17"/>
      <c r="R151" s="18"/>
      <c r="S151" s="18"/>
      <c r="T151" s="18"/>
      <c r="U151" s="18"/>
      <c r="V151" s="18"/>
      <c r="W151" s="18"/>
    </row>
    <row r="152" spans="1:23" ht="26.25" customHeight="1" hidden="1">
      <c r="A152" s="2"/>
      <c r="B152" s="24"/>
      <c r="C152" s="24"/>
      <c r="D152" s="24"/>
      <c r="E152" s="24"/>
      <c r="F152" s="24"/>
      <c r="G152" s="24"/>
      <c r="H152" s="24"/>
      <c r="I152" s="24"/>
      <c r="J152" s="16"/>
      <c r="K152" s="16"/>
      <c r="L152" s="17"/>
      <c r="M152" s="17"/>
      <c r="N152" s="18"/>
      <c r="O152" s="18"/>
      <c r="P152" s="17"/>
      <c r="Q152" s="17"/>
      <c r="R152" s="18"/>
      <c r="S152" s="18"/>
      <c r="T152" s="18"/>
      <c r="U152" s="18"/>
      <c r="V152" s="18"/>
      <c r="W152" s="18"/>
    </row>
    <row r="153" spans="1:23" ht="26.25" customHeight="1" hidden="1">
      <c r="A153" s="2"/>
      <c r="B153" s="24"/>
      <c r="C153" s="24"/>
      <c r="D153" s="24"/>
      <c r="E153" s="24"/>
      <c r="F153" s="24"/>
      <c r="G153" s="24"/>
      <c r="H153" s="24"/>
      <c r="I153" s="24"/>
      <c r="J153" s="16"/>
      <c r="K153" s="16"/>
      <c r="L153" s="17"/>
      <c r="M153" s="17"/>
      <c r="N153" s="18"/>
      <c r="O153" s="18"/>
      <c r="P153" s="17"/>
      <c r="Q153" s="17"/>
      <c r="R153" s="18"/>
      <c r="S153" s="18"/>
      <c r="T153" s="18"/>
      <c r="U153" s="18"/>
      <c r="V153" s="18"/>
      <c r="W153" s="18"/>
    </row>
    <row r="154" spans="1:23" ht="12.75" customHeight="1" hidden="1">
      <c r="A154" s="2"/>
      <c r="B154" s="24"/>
      <c r="C154" s="24"/>
      <c r="D154" s="24"/>
      <c r="E154" s="24"/>
      <c r="F154" s="24"/>
      <c r="G154" s="24"/>
      <c r="H154" s="24"/>
      <c r="I154" s="24"/>
      <c r="J154" s="16"/>
      <c r="K154" s="16"/>
      <c r="L154" s="17"/>
      <c r="M154" s="17"/>
      <c r="N154" s="18"/>
      <c r="O154" s="18"/>
      <c r="P154" s="17"/>
      <c r="Q154" s="17"/>
      <c r="R154" s="18"/>
      <c r="S154" s="18"/>
      <c r="T154" s="18"/>
      <c r="U154" s="18"/>
      <c r="V154" s="18"/>
      <c r="W154" s="18"/>
    </row>
    <row r="155" spans="1:23" ht="12.75" customHeight="1" hidden="1">
      <c r="A155" s="2"/>
      <c r="B155" s="24"/>
      <c r="C155" s="24"/>
      <c r="D155" s="24"/>
      <c r="E155" s="24"/>
      <c r="F155" s="24"/>
      <c r="G155" s="24"/>
      <c r="H155" s="24"/>
      <c r="I155" s="24"/>
      <c r="J155" s="16"/>
      <c r="K155" s="16"/>
      <c r="L155" s="17"/>
      <c r="M155" s="17"/>
      <c r="N155" s="18"/>
      <c r="O155" s="18"/>
      <c r="P155" s="17"/>
      <c r="Q155" s="17"/>
      <c r="R155" s="18"/>
      <c r="S155" s="18"/>
      <c r="T155" s="18"/>
      <c r="U155" s="18"/>
      <c r="V155" s="18"/>
      <c r="W155" s="18"/>
    </row>
    <row r="156" spans="1:23" ht="12.75" customHeight="1" hidden="1">
      <c r="A156" s="2"/>
      <c r="B156" s="24"/>
      <c r="C156" s="24"/>
      <c r="D156" s="24"/>
      <c r="E156" s="24"/>
      <c r="F156" s="24"/>
      <c r="G156" s="24"/>
      <c r="H156" s="24"/>
      <c r="I156" s="24"/>
      <c r="J156" s="16"/>
      <c r="K156" s="16"/>
      <c r="L156" s="17"/>
      <c r="M156" s="17"/>
      <c r="N156" s="18"/>
      <c r="O156" s="18"/>
      <c r="P156" s="17"/>
      <c r="Q156" s="17"/>
      <c r="R156" s="18"/>
      <c r="S156" s="18"/>
      <c r="T156" s="18"/>
      <c r="U156" s="18"/>
      <c r="V156" s="18"/>
      <c r="W156" s="18"/>
    </row>
    <row r="157" spans="1:23" ht="12.75" customHeight="1" hidden="1">
      <c r="A157" s="2"/>
      <c r="B157" s="24"/>
      <c r="C157" s="24"/>
      <c r="D157" s="24"/>
      <c r="E157" s="24"/>
      <c r="F157" s="24"/>
      <c r="G157" s="24"/>
      <c r="H157" s="24"/>
      <c r="I157" s="24"/>
      <c r="J157" s="16"/>
      <c r="K157" s="16"/>
      <c r="L157" s="17"/>
      <c r="M157" s="17"/>
      <c r="N157" s="18"/>
      <c r="O157" s="18"/>
      <c r="P157" s="17"/>
      <c r="Q157" s="17"/>
      <c r="R157" s="18"/>
      <c r="S157" s="18"/>
      <c r="T157" s="18"/>
      <c r="U157" s="18"/>
      <c r="V157" s="18"/>
      <c r="W157" s="18"/>
    </row>
    <row r="158" spans="1:23" ht="12.75" customHeight="1" hidden="1">
      <c r="A158" s="2"/>
      <c r="B158" s="24"/>
      <c r="C158" s="24"/>
      <c r="D158" s="24"/>
      <c r="E158" s="24"/>
      <c r="F158" s="24"/>
      <c r="G158" s="24"/>
      <c r="H158" s="24"/>
      <c r="I158" s="24"/>
      <c r="J158" s="16"/>
      <c r="K158" s="16"/>
      <c r="L158" s="17"/>
      <c r="M158" s="17"/>
      <c r="N158" s="18"/>
      <c r="O158" s="18"/>
      <c r="P158" s="17"/>
      <c r="Q158" s="17"/>
      <c r="R158" s="18"/>
      <c r="S158" s="18"/>
      <c r="T158" s="18"/>
      <c r="U158" s="18"/>
      <c r="V158" s="18"/>
      <c r="W158" s="18"/>
    </row>
    <row r="159" spans="1:23" ht="12.75" customHeight="1" hidden="1">
      <c r="A159" s="2"/>
      <c r="B159" s="24"/>
      <c r="C159" s="24"/>
      <c r="D159" s="24"/>
      <c r="E159" s="24"/>
      <c r="F159" s="24"/>
      <c r="G159" s="24"/>
      <c r="H159" s="24"/>
      <c r="I159" s="24"/>
      <c r="J159" s="16"/>
      <c r="K159" s="16"/>
      <c r="L159" s="17"/>
      <c r="M159" s="17"/>
      <c r="N159" s="18"/>
      <c r="O159" s="18"/>
      <c r="P159" s="17"/>
      <c r="Q159" s="17"/>
      <c r="R159" s="18"/>
      <c r="S159" s="18"/>
      <c r="T159" s="18"/>
      <c r="U159" s="18"/>
      <c r="V159" s="18"/>
      <c r="W159" s="18"/>
    </row>
    <row r="160" spans="1:23" ht="12.75" customHeight="1" hidden="1">
      <c r="A160" s="2"/>
      <c r="B160" s="24"/>
      <c r="C160" s="24"/>
      <c r="D160" s="24"/>
      <c r="E160" s="24"/>
      <c r="F160" s="24"/>
      <c r="G160" s="24"/>
      <c r="H160" s="24"/>
      <c r="I160" s="24"/>
      <c r="J160" s="16"/>
      <c r="K160" s="16"/>
      <c r="L160" s="17"/>
      <c r="M160" s="17"/>
      <c r="N160" s="18"/>
      <c r="O160" s="18"/>
      <c r="P160" s="17"/>
      <c r="Q160" s="17"/>
      <c r="R160" s="18"/>
      <c r="S160" s="18"/>
      <c r="T160" s="18"/>
      <c r="U160" s="18"/>
      <c r="V160" s="18"/>
      <c r="W160" s="18"/>
    </row>
    <row r="161" spans="1:23" ht="27" customHeight="1" hidden="1">
      <c r="A161" s="2"/>
      <c r="B161" s="24"/>
      <c r="C161" s="24"/>
      <c r="D161" s="24"/>
      <c r="E161" s="24"/>
      <c r="F161" s="24"/>
      <c r="G161" s="24"/>
      <c r="H161" s="24"/>
      <c r="I161" s="24"/>
      <c r="J161" s="16"/>
      <c r="K161" s="16"/>
      <c r="L161" s="17"/>
      <c r="M161" s="17"/>
      <c r="N161" s="18"/>
      <c r="O161" s="18"/>
      <c r="P161" s="17"/>
      <c r="Q161" s="17"/>
      <c r="R161" s="18"/>
      <c r="S161" s="18"/>
      <c r="T161" s="18"/>
      <c r="U161" s="18"/>
      <c r="V161" s="18"/>
      <c r="W161" s="18"/>
    </row>
    <row r="162" spans="1:23" ht="12.75" customHeight="1" hidden="1">
      <c r="A162" s="2"/>
      <c r="B162" s="24"/>
      <c r="C162" s="24"/>
      <c r="D162" s="24"/>
      <c r="E162" s="24"/>
      <c r="F162" s="24"/>
      <c r="G162" s="24"/>
      <c r="H162" s="24"/>
      <c r="I162" s="24"/>
      <c r="J162" s="16"/>
      <c r="K162" s="16"/>
      <c r="L162" s="17"/>
      <c r="M162" s="17"/>
      <c r="N162" s="18"/>
      <c r="O162" s="18"/>
      <c r="P162" s="17"/>
      <c r="Q162" s="17"/>
      <c r="R162" s="18"/>
      <c r="S162" s="18"/>
      <c r="T162" s="18"/>
      <c r="U162" s="18"/>
      <c r="V162" s="18"/>
      <c r="W162" s="18"/>
    </row>
    <row r="163" spans="1:23" ht="27" customHeight="1" hidden="1">
      <c r="A163" s="2"/>
      <c r="B163" s="24"/>
      <c r="C163" s="24"/>
      <c r="D163" s="24"/>
      <c r="E163" s="24"/>
      <c r="F163" s="24"/>
      <c r="G163" s="24"/>
      <c r="H163" s="24"/>
      <c r="I163" s="24"/>
      <c r="J163" s="16"/>
      <c r="K163" s="16"/>
      <c r="L163" s="17"/>
      <c r="M163" s="17"/>
      <c r="N163" s="18"/>
      <c r="O163" s="18"/>
      <c r="P163" s="17"/>
      <c r="Q163" s="17"/>
      <c r="R163" s="18"/>
      <c r="S163" s="18"/>
      <c r="T163" s="18"/>
      <c r="U163" s="18"/>
      <c r="V163" s="18"/>
      <c r="W163" s="18"/>
    </row>
    <row r="164" spans="1:23" ht="26.25" customHeight="1" hidden="1">
      <c r="A164" s="2"/>
      <c r="B164" s="24"/>
      <c r="C164" s="24"/>
      <c r="D164" s="24"/>
      <c r="E164" s="24"/>
      <c r="F164" s="24"/>
      <c r="G164" s="24"/>
      <c r="H164" s="24"/>
      <c r="I164" s="24"/>
      <c r="J164" s="16"/>
      <c r="K164" s="16"/>
      <c r="L164" s="17"/>
      <c r="M164" s="17"/>
      <c r="N164" s="18"/>
      <c r="O164" s="18"/>
      <c r="P164" s="17"/>
      <c r="Q164" s="17"/>
      <c r="R164" s="18"/>
      <c r="S164" s="18"/>
      <c r="T164" s="18"/>
      <c r="U164" s="18"/>
      <c r="V164" s="18"/>
      <c r="W164" s="18"/>
    </row>
    <row r="165" spans="1:23" ht="27" customHeight="1" hidden="1">
      <c r="A165" s="2"/>
      <c r="B165" s="24"/>
      <c r="C165" s="24"/>
      <c r="D165" s="24"/>
      <c r="E165" s="24"/>
      <c r="F165" s="24"/>
      <c r="G165" s="24"/>
      <c r="H165" s="24"/>
      <c r="I165" s="24"/>
      <c r="J165" s="16"/>
      <c r="K165" s="16"/>
      <c r="L165" s="17"/>
      <c r="M165" s="17"/>
      <c r="N165" s="18"/>
      <c r="O165" s="18"/>
      <c r="P165" s="17"/>
      <c r="Q165" s="17"/>
      <c r="R165" s="18"/>
      <c r="S165" s="18"/>
      <c r="T165" s="18"/>
      <c r="U165" s="18"/>
      <c r="V165" s="18"/>
      <c r="W165" s="18"/>
    </row>
    <row r="166" spans="1:23" ht="24.75" customHeight="1" hidden="1">
      <c r="A166" s="2"/>
      <c r="B166" s="24"/>
      <c r="C166" s="24"/>
      <c r="D166" s="24"/>
      <c r="E166" s="24"/>
      <c r="F166" s="24"/>
      <c r="G166" s="24"/>
      <c r="H166" s="24"/>
      <c r="I166" s="24"/>
      <c r="J166" s="16"/>
      <c r="K166" s="16"/>
      <c r="L166" s="17"/>
      <c r="M166" s="17"/>
      <c r="N166" s="18"/>
      <c r="O166" s="18"/>
      <c r="P166" s="17"/>
      <c r="Q166" s="17"/>
      <c r="R166" s="18"/>
      <c r="S166" s="18"/>
      <c r="T166" s="18"/>
      <c r="U166" s="18"/>
      <c r="V166" s="18"/>
      <c r="W166" s="18"/>
    </row>
    <row r="167" spans="1:23" ht="26.25" customHeight="1" hidden="1">
      <c r="A167" s="2"/>
      <c r="B167" s="24"/>
      <c r="C167" s="24"/>
      <c r="D167" s="24"/>
      <c r="E167" s="24"/>
      <c r="F167" s="24"/>
      <c r="G167" s="24"/>
      <c r="H167" s="24"/>
      <c r="I167" s="24"/>
      <c r="J167" s="16"/>
      <c r="K167" s="16"/>
      <c r="L167" s="17"/>
      <c r="M167" s="17"/>
      <c r="N167" s="18"/>
      <c r="O167" s="18"/>
      <c r="P167" s="17"/>
      <c r="Q167" s="17"/>
      <c r="R167" s="18"/>
      <c r="S167" s="18"/>
      <c r="T167" s="18"/>
      <c r="U167" s="18"/>
      <c r="V167" s="18"/>
      <c r="W167" s="18"/>
    </row>
    <row r="168" spans="1:23" ht="12.75" customHeight="1" hidden="1">
      <c r="A168" s="2"/>
      <c r="B168" s="24"/>
      <c r="C168" s="24"/>
      <c r="D168" s="24"/>
      <c r="E168" s="24"/>
      <c r="F168" s="24"/>
      <c r="G168" s="24"/>
      <c r="H168" s="24"/>
      <c r="I168" s="24"/>
      <c r="J168" s="16"/>
      <c r="K168" s="16"/>
      <c r="L168" s="17"/>
      <c r="M168" s="17"/>
      <c r="N168" s="18"/>
      <c r="O168" s="18"/>
      <c r="P168" s="17"/>
      <c r="Q168" s="17"/>
      <c r="R168" s="18"/>
      <c r="S168" s="18"/>
      <c r="T168" s="18"/>
      <c r="U168" s="18"/>
      <c r="V168" s="18"/>
      <c r="W168" s="18"/>
    </row>
    <row r="169" spans="1:23" ht="27" customHeight="1" hidden="1">
      <c r="A169" s="2"/>
      <c r="B169" s="24"/>
      <c r="C169" s="24"/>
      <c r="D169" s="24"/>
      <c r="E169" s="24"/>
      <c r="F169" s="24"/>
      <c r="G169" s="24"/>
      <c r="H169" s="24"/>
      <c r="I169" s="24"/>
      <c r="J169" s="16"/>
      <c r="K169" s="16"/>
      <c r="L169" s="17"/>
      <c r="M169" s="17"/>
      <c r="N169" s="18"/>
      <c r="O169" s="18"/>
      <c r="P169" s="17"/>
      <c r="Q169" s="17"/>
      <c r="R169" s="18"/>
      <c r="S169" s="18"/>
      <c r="T169" s="18"/>
      <c r="U169" s="18"/>
      <c r="V169" s="18"/>
      <c r="W169" s="18"/>
    </row>
    <row r="170" spans="1:23" ht="25.5" customHeight="1" hidden="1">
      <c r="A170" s="2"/>
      <c r="B170" s="24"/>
      <c r="C170" s="24"/>
      <c r="D170" s="24"/>
      <c r="E170" s="24"/>
      <c r="F170" s="24"/>
      <c r="G170" s="24"/>
      <c r="H170" s="24"/>
      <c r="I170" s="24"/>
      <c r="J170" s="16"/>
      <c r="K170" s="16"/>
      <c r="L170" s="17"/>
      <c r="M170" s="17"/>
      <c r="N170" s="18"/>
      <c r="O170" s="18"/>
      <c r="P170" s="17"/>
      <c r="Q170" s="17"/>
      <c r="R170" s="18"/>
      <c r="S170" s="18"/>
      <c r="T170" s="18"/>
      <c r="U170" s="18"/>
      <c r="V170" s="18"/>
      <c r="W170" s="18"/>
    </row>
    <row r="171" spans="1:23" ht="31.5" customHeight="1" hidden="1">
      <c r="A171" s="2"/>
      <c r="B171" s="24"/>
      <c r="C171" s="24"/>
      <c r="D171" s="24"/>
      <c r="E171" s="24"/>
      <c r="F171" s="24"/>
      <c r="G171" s="24"/>
      <c r="H171" s="24"/>
      <c r="I171" s="24"/>
      <c r="J171" s="16"/>
      <c r="K171" s="16"/>
      <c r="L171" s="17"/>
      <c r="M171" s="17"/>
      <c r="N171" s="18"/>
      <c r="O171" s="18"/>
      <c r="P171" s="17"/>
      <c r="Q171" s="17"/>
      <c r="R171" s="18"/>
      <c r="S171" s="18"/>
      <c r="T171" s="18"/>
      <c r="U171" s="18"/>
      <c r="V171" s="18"/>
      <c r="W171" s="18"/>
    </row>
    <row r="172" spans="1:23" ht="12.75" customHeight="1" hidden="1">
      <c r="A172" s="2"/>
      <c r="B172" s="24"/>
      <c r="C172" s="24"/>
      <c r="D172" s="24"/>
      <c r="E172" s="24"/>
      <c r="F172" s="24"/>
      <c r="G172" s="24"/>
      <c r="H172" s="24"/>
      <c r="I172" s="24"/>
      <c r="J172" s="16"/>
      <c r="K172" s="16"/>
      <c r="L172" s="17"/>
      <c r="M172" s="17"/>
      <c r="N172" s="18"/>
      <c r="O172" s="18"/>
      <c r="P172" s="17"/>
      <c r="Q172" s="17"/>
      <c r="R172" s="18"/>
      <c r="S172" s="18"/>
      <c r="T172" s="18"/>
      <c r="U172" s="18"/>
      <c r="V172" s="18"/>
      <c r="W172" s="18"/>
    </row>
    <row r="173" spans="1:23" ht="12.75" customHeight="1" hidden="1">
      <c r="A173" s="2"/>
      <c r="B173" s="24"/>
      <c r="C173" s="24"/>
      <c r="D173" s="24"/>
      <c r="E173" s="24"/>
      <c r="F173" s="24"/>
      <c r="G173" s="24"/>
      <c r="H173" s="24"/>
      <c r="I173" s="24"/>
      <c r="J173" s="16"/>
      <c r="K173" s="16"/>
      <c r="L173" s="17"/>
      <c r="M173" s="17"/>
      <c r="N173" s="18"/>
      <c r="O173" s="18"/>
      <c r="P173" s="17"/>
      <c r="Q173" s="17"/>
      <c r="R173" s="18"/>
      <c r="S173" s="18"/>
      <c r="T173" s="18"/>
      <c r="U173" s="18"/>
      <c r="V173" s="18"/>
      <c r="W173" s="18"/>
    </row>
    <row r="174" spans="1:23" ht="27.75" customHeight="1" hidden="1">
      <c r="A174" s="2"/>
      <c r="B174" s="24"/>
      <c r="C174" s="24"/>
      <c r="D174" s="24"/>
      <c r="E174" s="24"/>
      <c r="F174" s="24"/>
      <c r="G174" s="24"/>
      <c r="H174" s="24"/>
      <c r="I174" s="24"/>
      <c r="J174" s="16"/>
      <c r="K174" s="16"/>
      <c r="L174" s="17"/>
      <c r="M174" s="17"/>
      <c r="N174" s="18"/>
      <c r="O174" s="18"/>
      <c r="P174" s="17"/>
      <c r="Q174" s="17"/>
      <c r="R174" s="18"/>
      <c r="S174" s="18"/>
      <c r="T174" s="18"/>
      <c r="U174" s="18"/>
      <c r="V174" s="18"/>
      <c r="W174" s="18"/>
    </row>
    <row r="175" spans="1:23" ht="12.75" customHeight="1" hidden="1">
      <c r="A175" s="2"/>
      <c r="B175" s="24"/>
      <c r="C175" s="24"/>
      <c r="D175" s="24"/>
      <c r="E175" s="24"/>
      <c r="F175" s="24"/>
      <c r="G175" s="24"/>
      <c r="H175" s="24"/>
      <c r="I175" s="24"/>
      <c r="J175" s="16"/>
      <c r="K175" s="16"/>
      <c r="L175" s="17"/>
      <c r="M175" s="17"/>
      <c r="N175" s="18"/>
      <c r="O175" s="18"/>
      <c r="P175" s="17"/>
      <c r="Q175" s="17"/>
      <c r="R175" s="18"/>
      <c r="S175" s="18"/>
      <c r="T175" s="18"/>
      <c r="U175" s="18"/>
      <c r="V175" s="18"/>
      <c r="W175" s="18"/>
    </row>
    <row r="176" spans="1:23" ht="27" customHeight="1" hidden="1">
      <c r="A176" s="2"/>
      <c r="B176" s="24"/>
      <c r="C176" s="24"/>
      <c r="D176" s="24"/>
      <c r="E176" s="24"/>
      <c r="F176" s="24"/>
      <c r="G176" s="24"/>
      <c r="H176" s="24"/>
      <c r="I176" s="24"/>
      <c r="J176" s="16"/>
      <c r="K176" s="16"/>
      <c r="L176" s="17"/>
      <c r="M176" s="17"/>
      <c r="N176" s="18"/>
      <c r="O176" s="18"/>
      <c r="P176" s="17"/>
      <c r="Q176" s="17"/>
      <c r="R176" s="18"/>
      <c r="S176" s="18"/>
      <c r="T176" s="18"/>
      <c r="U176" s="18"/>
      <c r="V176" s="18"/>
      <c r="W176" s="18"/>
    </row>
    <row r="177" spans="1:23" ht="27" customHeight="1" hidden="1">
      <c r="A177" s="2"/>
      <c r="B177" s="24"/>
      <c r="C177" s="24"/>
      <c r="D177" s="24"/>
      <c r="E177" s="24"/>
      <c r="F177" s="24"/>
      <c r="G177" s="24"/>
      <c r="H177" s="24"/>
      <c r="I177" s="24"/>
      <c r="J177" s="16"/>
      <c r="K177" s="16"/>
      <c r="L177" s="17"/>
      <c r="M177" s="17"/>
      <c r="N177" s="18"/>
      <c r="O177" s="18"/>
      <c r="P177" s="17"/>
      <c r="Q177" s="17"/>
      <c r="R177" s="18"/>
      <c r="S177" s="18"/>
      <c r="T177" s="18"/>
      <c r="U177" s="18"/>
      <c r="V177" s="18"/>
      <c r="W177" s="18"/>
    </row>
    <row r="178" spans="1:23" ht="12.75" hidden="1">
      <c r="A178" s="2"/>
      <c r="B178" s="24"/>
      <c r="C178" s="24"/>
      <c r="D178" s="24"/>
      <c r="E178" s="24"/>
      <c r="F178" s="24"/>
      <c r="G178" s="24"/>
      <c r="H178" s="24"/>
      <c r="I178" s="24"/>
      <c r="J178" s="16"/>
      <c r="K178" s="16"/>
      <c r="L178" s="17"/>
      <c r="M178" s="17"/>
      <c r="N178" s="18"/>
      <c r="O178" s="18"/>
      <c r="P178" s="17"/>
      <c r="Q178" s="17"/>
      <c r="R178" s="18"/>
      <c r="S178" s="18"/>
      <c r="T178" s="18"/>
      <c r="U178" s="18"/>
      <c r="V178" s="18"/>
      <c r="W178" s="18"/>
    </row>
    <row r="179" spans="1:23" ht="23.25" customHeight="1" hidden="1">
      <c r="A179" s="2"/>
      <c r="B179" s="24"/>
      <c r="C179" s="24"/>
      <c r="D179" s="24"/>
      <c r="E179" s="24"/>
      <c r="F179" s="24"/>
      <c r="G179" s="24"/>
      <c r="H179" s="24"/>
      <c r="I179" s="24"/>
      <c r="J179" s="16"/>
      <c r="K179" s="16"/>
      <c r="L179" s="17"/>
      <c r="M179" s="17"/>
      <c r="N179" s="18"/>
      <c r="O179" s="18"/>
      <c r="P179" s="17"/>
      <c r="Q179" s="17"/>
      <c r="R179" s="18"/>
      <c r="S179" s="18"/>
      <c r="T179" s="18"/>
      <c r="U179" s="18"/>
      <c r="V179" s="18"/>
      <c r="W179" s="18"/>
    </row>
    <row r="180" spans="1:23" ht="12.75" hidden="1">
      <c r="A180" s="6"/>
      <c r="B180" s="29"/>
      <c r="C180" s="29"/>
      <c r="D180" s="29"/>
      <c r="E180" s="29"/>
      <c r="F180" s="29"/>
      <c r="G180" s="29"/>
      <c r="H180" s="29"/>
      <c r="I180" s="29"/>
      <c r="J180" s="30"/>
      <c r="K180" s="30"/>
      <c r="L180" s="30"/>
      <c r="M180" s="30"/>
      <c r="N180" s="30"/>
      <c r="O180" s="30"/>
      <c r="P180" s="30"/>
      <c r="Q180" s="30"/>
      <c r="R180" s="31"/>
      <c r="S180" s="31"/>
      <c r="T180" s="31"/>
      <c r="U180" s="31"/>
      <c r="V180" s="31"/>
      <c r="W180" s="31"/>
    </row>
    <row r="181" ht="12.75" hidden="1"/>
    <row r="182" spans="1:26" ht="12.75" hidden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2.75" hidden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2.75" hidden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2.75" hidden="1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</row>
    <row r="186" spans="1:26" ht="12.75" hidden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48"/>
      <c r="N186" s="49"/>
      <c r="O186" s="50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52.5" customHeight="1" hidden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51"/>
      <c r="N187" s="52"/>
      <c r="O187" s="53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2.75" hidden="1">
      <c r="A188" s="5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66"/>
      <c r="N188" s="67"/>
      <c r="O188" s="68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2.75" hidden="1">
      <c r="A189" s="2"/>
      <c r="B189" s="24"/>
      <c r="C189" s="24"/>
      <c r="D189" s="24"/>
      <c r="E189" s="24"/>
      <c r="F189" s="24"/>
      <c r="G189" s="24"/>
      <c r="H189" s="24"/>
      <c r="I189" s="33"/>
      <c r="J189" s="33"/>
      <c r="K189" s="17"/>
      <c r="L189" s="17"/>
      <c r="M189" s="45"/>
      <c r="N189" s="46"/>
      <c r="O189" s="47"/>
      <c r="P189" s="18"/>
      <c r="Q189" s="18"/>
      <c r="R189" s="18"/>
      <c r="S189" s="17"/>
      <c r="T189" s="17"/>
      <c r="U189" s="18"/>
      <c r="V189" s="18"/>
      <c r="W189" s="18"/>
      <c r="X189" s="18"/>
      <c r="Y189" s="18"/>
      <c r="Z189" s="18"/>
    </row>
    <row r="190" spans="1:26" ht="12.75" hidden="1">
      <c r="A190" s="2"/>
      <c r="B190" s="24"/>
      <c r="C190" s="24"/>
      <c r="D190" s="24"/>
      <c r="E190" s="24"/>
      <c r="F190" s="24"/>
      <c r="G190" s="24"/>
      <c r="H190" s="24"/>
      <c r="I190" s="33"/>
      <c r="J190" s="33"/>
      <c r="K190" s="17"/>
      <c r="L190" s="17"/>
      <c r="M190" s="45"/>
      <c r="N190" s="46"/>
      <c r="O190" s="47"/>
      <c r="P190" s="18"/>
      <c r="Q190" s="18"/>
      <c r="R190" s="18"/>
      <c r="S190" s="17"/>
      <c r="T190" s="17"/>
      <c r="U190" s="18"/>
      <c r="V190" s="18"/>
      <c r="W190" s="18"/>
      <c r="X190" s="18"/>
      <c r="Y190" s="18"/>
      <c r="Z190" s="18"/>
    </row>
    <row r="191" spans="1:26" ht="12.75" hidden="1">
      <c r="A191" s="2"/>
      <c r="B191" s="24"/>
      <c r="C191" s="24"/>
      <c r="D191" s="24"/>
      <c r="E191" s="24"/>
      <c r="F191" s="24"/>
      <c r="G191" s="24"/>
      <c r="H191" s="24"/>
      <c r="I191" s="33"/>
      <c r="J191" s="33"/>
      <c r="K191" s="17"/>
      <c r="L191" s="17"/>
      <c r="M191" s="45"/>
      <c r="N191" s="46"/>
      <c r="O191" s="47"/>
      <c r="P191" s="18"/>
      <c r="Q191" s="18"/>
      <c r="R191" s="18"/>
      <c r="S191" s="17"/>
      <c r="T191" s="17"/>
      <c r="U191" s="18"/>
      <c r="V191" s="18"/>
      <c r="W191" s="18"/>
      <c r="X191" s="18"/>
      <c r="Y191" s="18"/>
      <c r="Z191" s="18"/>
    </row>
    <row r="192" spans="1:26" ht="12.75" hidden="1">
      <c r="A192" s="2"/>
      <c r="B192" s="24"/>
      <c r="C192" s="24"/>
      <c r="D192" s="24"/>
      <c r="E192" s="24"/>
      <c r="F192" s="24"/>
      <c r="G192" s="24"/>
      <c r="H192" s="24"/>
      <c r="I192" s="33"/>
      <c r="J192" s="33"/>
      <c r="K192" s="17"/>
      <c r="L192" s="17"/>
      <c r="M192" s="45"/>
      <c r="N192" s="46"/>
      <c r="O192" s="47"/>
      <c r="P192" s="18"/>
      <c r="Q192" s="18"/>
      <c r="R192" s="18"/>
      <c r="S192" s="17"/>
      <c r="T192" s="17"/>
      <c r="U192" s="18"/>
      <c r="V192" s="18"/>
      <c r="W192" s="18"/>
      <c r="X192" s="18"/>
      <c r="Y192" s="18"/>
      <c r="Z192" s="18"/>
    </row>
    <row r="193" spans="1:26" ht="12.75" hidden="1">
      <c r="A193" s="2"/>
      <c r="B193" s="24"/>
      <c r="C193" s="24"/>
      <c r="D193" s="24"/>
      <c r="E193" s="24"/>
      <c r="F193" s="24"/>
      <c r="G193" s="24"/>
      <c r="H193" s="24"/>
      <c r="I193" s="33"/>
      <c r="J193" s="33"/>
      <c r="K193" s="17"/>
      <c r="L193" s="17"/>
      <c r="M193" s="45"/>
      <c r="N193" s="46"/>
      <c r="O193" s="47"/>
      <c r="P193" s="18"/>
      <c r="Q193" s="18"/>
      <c r="R193" s="18"/>
      <c r="S193" s="17"/>
      <c r="T193" s="17"/>
      <c r="U193" s="18"/>
      <c r="V193" s="18"/>
      <c r="W193" s="18"/>
      <c r="X193" s="18"/>
      <c r="Y193" s="18"/>
      <c r="Z193" s="18"/>
    </row>
    <row r="194" spans="1:26" ht="12.75" hidden="1">
      <c r="A194" s="2"/>
      <c r="B194" s="24"/>
      <c r="C194" s="24"/>
      <c r="D194" s="24"/>
      <c r="E194" s="24"/>
      <c r="F194" s="24"/>
      <c r="G194" s="24"/>
      <c r="H194" s="24"/>
      <c r="I194" s="33"/>
      <c r="J194" s="33"/>
      <c r="K194" s="17"/>
      <c r="L194" s="17"/>
      <c r="M194" s="45"/>
      <c r="N194" s="46"/>
      <c r="O194" s="47"/>
      <c r="P194" s="18"/>
      <c r="Q194" s="18"/>
      <c r="R194" s="18"/>
      <c r="S194" s="17"/>
      <c r="T194" s="17"/>
      <c r="U194" s="18"/>
      <c r="V194" s="18"/>
      <c r="W194" s="18"/>
      <c r="X194" s="18"/>
      <c r="Y194" s="18"/>
      <c r="Z194" s="18"/>
    </row>
    <row r="195" spans="1:26" ht="12.75" hidden="1">
      <c r="A195" s="2"/>
      <c r="B195" s="24"/>
      <c r="C195" s="24"/>
      <c r="D195" s="24"/>
      <c r="E195" s="24"/>
      <c r="F195" s="24"/>
      <c r="G195" s="24"/>
      <c r="H195" s="24"/>
      <c r="I195" s="33"/>
      <c r="J195" s="33"/>
      <c r="K195" s="17"/>
      <c r="L195" s="17"/>
      <c r="M195" s="45"/>
      <c r="N195" s="46"/>
      <c r="O195" s="47"/>
      <c r="P195" s="18"/>
      <c r="Q195" s="18"/>
      <c r="R195" s="18"/>
      <c r="S195" s="17"/>
      <c r="T195" s="17"/>
      <c r="U195" s="18"/>
      <c r="V195" s="18"/>
      <c r="W195" s="18"/>
      <c r="X195" s="18"/>
      <c r="Y195" s="18"/>
      <c r="Z195" s="18"/>
    </row>
    <row r="196" spans="1:26" ht="26.25" customHeight="1" hidden="1">
      <c r="A196" s="2"/>
      <c r="B196" s="24"/>
      <c r="C196" s="24"/>
      <c r="D196" s="24"/>
      <c r="E196" s="24"/>
      <c r="F196" s="24"/>
      <c r="G196" s="24"/>
      <c r="H196" s="24"/>
      <c r="I196" s="33"/>
      <c r="J196" s="33"/>
      <c r="K196" s="17"/>
      <c r="L196" s="17"/>
      <c r="M196" s="45"/>
      <c r="N196" s="46"/>
      <c r="O196" s="47"/>
      <c r="P196" s="18"/>
      <c r="Q196" s="18"/>
      <c r="R196" s="18"/>
      <c r="S196" s="17"/>
      <c r="T196" s="17"/>
      <c r="U196" s="18"/>
      <c r="V196" s="18"/>
      <c r="W196" s="18"/>
      <c r="X196" s="18"/>
      <c r="Y196" s="18"/>
      <c r="Z196" s="18"/>
    </row>
    <row r="197" spans="1:26" ht="12.75" hidden="1">
      <c r="A197" s="2"/>
      <c r="B197" s="24"/>
      <c r="C197" s="24"/>
      <c r="D197" s="24"/>
      <c r="E197" s="24"/>
      <c r="F197" s="24"/>
      <c r="G197" s="24"/>
      <c r="H197" s="24"/>
      <c r="I197" s="33"/>
      <c r="J197" s="33"/>
      <c r="K197" s="17"/>
      <c r="L197" s="17"/>
      <c r="M197" s="45"/>
      <c r="N197" s="46"/>
      <c r="O197" s="47"/>
      <c r="P197" s="18"/>
      <c r="Q197" s="18"/>
      <c r="R197" s="18"/>
      <c r="S197" s="17"/>
      <c r="T197" s="17"/>
      <c r="U197" s="18"/>
      <c r="V197" s="18"/>
      <c r="W197" s="18"/>
      <c r="X197" s="18"/>
      <c r="Y197" s="18"/>
      <c r="Z197" s="18"/>
    </row>
    <row r="198" spans="1:26" ht="12.75" hidden="1">
      <c r="A198" s="2"/>
      <c r="B198" s="24"/>
      <c r="C198" s="24"/>
      <c r="D198" s="24"/>
      <c r="E198" s="24"/>
      <c r="F198" s="24"/>
      <c r="G198" s="24"/>
      <c r="H198" s="24"/>
      <c r="I198" s="33"/>
      <c r="J198" s="33"/>
      <c r="K198" s="17"/>
      <c r="L198" s="17"/>
      <c r="M198" s="45"/>
      <c r="N198" s="46"/>
      <c r="O198" s="47"/>
      <c r="P198" s="18"/>
      <c r="Q198" s="18"/>
      <c r="R198" s="18"/>
      <c r="S198" s="17"/>
      <c r="T198" s="17"/>
      <c r="U198" s="18"/>
      <c r="V198" s="18"/>
      <c r="W198" s="18"/>
      <c r="X198" s="18"/>
      <c r="Y198" s="18"/>
      <c r="Z198" s="18"/>
    </row>
    <row r="199" spans="1:26" ht="12.75" hidden="1">
      <c r="A199" s="2"/>
      <c r="B199" s="24"/>
      <c r="C199" s="24"/>
      <c r="D199" s="24"/>
      <c r="E199" s="24"/>
      <c r="F199" s="24"/>
      <c r="G199" s="24"/>
      <c r="H199" s="24"/>
      <c r="I199" s="33"/>
      <c r="J199" s="33"/>
      <c r="K199" s="17"/>
      <c r="L199" s="17"/>
      <c r="M199" s="45"/>
      <c r="N199" s="46"/>
      <c r="O199" s="47"/>
      <c r="P199" s="18"/>
      <c r="Q199" s="18"/>
      <c r="R199" s="18"/>
      <c r="S199" s="17"/>
      <c r="T199" s="17"/>
      <c r="U199" s="18"/>
      <c r="V199" s="18"/>
      <c r="W199" s="18"/>
      <c r="X199" s="18"/>
      <c r="Y199" s="18"/>
      <c r="Z199" s="18"/>
    </row>
    <row r="200" spans="1:26" ht="12.75" hidden="1">
      <c r="A200" s="2"/>
      <c r="B200" s="24"/>
      <c r="C200" s="24"/>
      <c r="D200" s="24"/>
      <c r="E200" s="24"/>
      <c r="F200" s="24"/>
      <c r="G200" s="24"/>
      <c r="H200" s="24"/>
      <c r="I200" s="33"/>
      <c r="J200" s="33"/>
      <c r="K200" s="17"/>
      <c r="L200" s="17"/>
      <c r="M200" s="45"/>
      <c r="N200" s="46"/>
      <c r="O200" s="47"/>
      <c r="P200" s="18"/>
      <c r="Q200" s="18"/>
      <c r="R200" s="18"/>
      <c r="S200" s="17"/>
      <c r="T200" s="17"/>
      <c r="U200" s="18"/>
      <c r="V200" s="18"/>
      <c r="W200" s="18"/>
      <c r="X200" s="18"/>
      <c r="Y200" s="18"/>
      <c r="Z200" s="18"/>
    </row>
    <row r="201" spans="1:26" ht="12.75" hidden="1">
      <c r="A201" s="2"/>
      <c r="B201" s="24"/>
      <c r="C201" s="24"/>
      <c r="D201" s="24"/>
      <c r="E201" s="24"/>
      <c r="F201" s="24"/>
      <c r="G201" s="24"/>
      <c r="H201" s="24"/>
      <c r="I201" s="33"/>
      <c r="J201" s="33"/>
      <c r="K201" s="17"/>
      <c r="L201" s="17"/>
      <c r="M201" s="45"/>
      <c r="N201" s="46"/>
      <c r="O201" s="47"/>
      <c r="P201" s="18"/>
      <c r="Q201" s="18"/>
      <c r="R201" s="18"/>
      <c r="S201" s="17"/>
      <c r="T201" s="17"/>
      <c r="U201" s="18"/>
      <c r="V201" s="18"/>
      <c r="W201" s="18"/>
      <c r="X201" s="18"/>
      <c r="Y201" s="18"/>
      <c r="Z201" s="18"/>
    </row>
    <row r="202" spans="1:26" ht="26.25" customHeight="1" hidden="1">
      <c r="A202" s="2"/>
      <c r="B202" s="24"/>
      <c r="C202" s="24"/>
      <c r="D202" s="24"/>
      <c r="E202" s="24"/>
      <c r="F202" s="24"/>
      <c r="G202" s="24"/>
      <c r="H202" s="24"/>
      <c r="I202" s="33"/>
      <c r="J202" s="33"/>
      <c r="K202" s="17"/>
      <c r="L202" s="17"/>
      <c r="M202" s="45"/>
      <c r="N202" s="46"/>
      <c r="O202" s="47"/>
      <c r="P202" s="18"/>
      <c r="Q202" s="18"/>
      <c r="R202" s="18"/>
      <c r="S202" s="17"/>
      <c r="T202" s="17"/>
      <c r="U202" s="18"/>
      <c r="V202" s="18"/>
      <c r="W202" s="18"/>
      <c r="X202" s="18"/>
      <c r="Y202" s="18"/>
      <c r="Z202" s="18"/>
    </row>
    <row r="203" spans="1:26" ht="12.75" hidden="1">
      <c r="A203" s="6"/>
      <c r="B203" s="29"/>
      <c r="C203" s="29"/>
      <c r="D203" s="29"/>
      <c r="E203" s="29"/>
      <c r="F203" s="29"/>
      <c r="G203" s="29"/>
      <c r="H203" s="29"/>
      <c r="I203" s="30"/>
      <c r="J203" s="30"/>
      <c r="K203" s="30"/>
      <c r="L203" s="30"/>
      <c r="M203" s="69"/>
      <c r="N203" s="70"/>
      <c r="O203" s="71"/>
      <c r="P203" s="31"/>
      <c r="Q203" s="30"/>
      <c r="R203" s="30"/>
      <c r="S203" s="30"/>
      <c r="T203" s="30"/>
      <c r="U203" s="31"/>
      <c r="V203" s="31"/>
      <c r="W203" s="31"/>
      <c r="X203" s="31"/>
      <c r="Y203" s="31"/>
      <c r="Z203" s="31"/>
    </row>
    <row r="204" spans="11:14" ht="12.75" hidden="1">
      <c r="K204" s="10"/>
      <c r="L204" s="10"/>
      <c r="M204" s="10"/>
      <c r="N204" s="10"/>
    </row>
    <row r="205" ht="12.75" hidden="1"/>
    <row r="206" ht="12.75" hidden="1"/>
    <row r="207" ht="12.75" hidden="1"/>
    <row r="208" ht="12.75" hidden="1"/>
    <row r="209" ht="12.75" hidden="1"/>
    <row r="210" spans="11:14" ht="12.75" hidden="1">
      <c r="K210" s="11"/>
      <c r="L210" s="12"/>
      <c r="M210" s="12"/>
      <c r="N210" s="12"/>
    </row>
    <row r="211" spans="11:14" ht="12.75" hidden="1">
      <c r="K211" s="11"/>
      <c r="L211" s="12"/>
      <c r="M211" s="12"/>
      <c r="N211" s="12"/>
    </row>
    <row r="212" ht="12.75" hidden="1"/>
    <row r="213" spans="1:36" ht="12.75" hidden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</row>
    <row r="214" spans="1:36" ht="12.75" hidden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</row>
    <row r="215" spans="1:36" ht="12.75" hidden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</row>
    <row r="216" spans="1:36" ht="12.75" hidden="1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3"/>
      <c r="R216" s="73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</row>
    <row r="217" spans="1:36" ht="12.75" hidden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2.75" hidden="1">
      <c r="A218" s="55"/>
      <c r="B218" s="48"/>
      <c r="C218" s="49"/>
      <c r="D218" s="49"/>
      <c r="E218" s="49"/>
      <c r="F218" s="50"/>
      <c r="G218" s="45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7"/>
      <c r="AH218" s="48"/>
      <c r="AI218" s="49"/>
      <c r="AJ218" s="50"/>
    </row>
    <row r="219" spans="1:36" ht="12.75" hidden="1">
      <c r="A219" s="56"/>
      <c r="B219" s="58"/>
      <c r="C219" s="59"/>
      <c r="D219" s="59"/>
      <c r="E219" s="59"/>
      <c r="F219" s="60"/>
      <c r="G219" s="48"/>
      <c r="H219" s="49"/>
      <c r="I219" s="50"/>
      <c r="J219" s="48"/>
      <c r="K219" s="49"/>
      <c r="L219" s="49"/>
      <c r="M219" s="50"/>
      <c r="N219" s="48"/>
      <c r="O219" s="50"/>
      <c r="P219" s="75"/>
      <c r="Q219" s="76"/>
      <c r="R219" s="77"/>
      <c r="S219" s="48"/>
      <c r="T219" s="49"/>
      <c r="U219" s="50"/>
      <c r="V219" s="48"/>
      <c r="W219" s="49"/>
      <c r="X219" s="50"/>
      <c r="Y219" s="48"/>
      <c r="Z219" s="49"/>
      <c r="AA219" s="50"/>
      <c r="AB219" s="48"/>
      <c r="AC219" s="49"/>
      <c r="AD219" s="50"/>
      <c r="AE219" s="48"/>
      <c r="AF219" s="49"/>
      <c r="AG219" s="50"/>
      <c r="AH219" s="58"/>
      <c r="AI219" s="59"/>
      <c r="AJ219" s="60"/>
    </row>
    <row r="220" spans="1:36" ht="45.75" customHeight="1" hidden="1">
      <c r="A220" s="57"/>
      <c r="B220" s="51"/>
      <c r="C220" s="52"/>
      <c r="D220" s="52"/>
      <c r="E220" s="52"/>
      <c r="F220" s="53"/>
      <c r="G220" s="51"/>
      <c r="H220" s="52"/>
      <c r="I220" s="53"/>
      <c r="J220" s="51"/>
      <c r="K220" s="52"/>
      <c r="L220" s="52"/>
      <c r="M220" s="53"/>
      <c r="N220" s="51"/>
      <c r="O220" s="53"/>
      <c r="P220" s="78"/>
      <c r="Q220" s="79"/>
      <c r="R220" s="80"/>
      <c r="S220" s="51"/>
      <c r="T220" s="52"/>
      <c r="U220" s="53"/>
      <c r="V220" s="51"/>
      <c r="W220" s="52"/>
      <c r="X220" s="53"/>
      <c r="Y220" s="51"/>
      <c r="Z220" s="52"/>
      <c r="AA220" s="53"/>
      <c r="AB220" s="51"/>
      <c r="AC220" s="52"/>
      <c r="AD220" s="53"/>
      <c r="AE220" s="51"/>
      <c r="AF220" s="52"/>
      <c r="AG220" s="53"/>
      <c r="AH220" s="51"/>
      <c r="AI220" s="52"/>
      <c r="AJ220" s="53"/>
    </row>
    <row r="221" spans="1:36" ht="12.75" hidden="1">
      <c r="A221" s="4"/>
      <c r="B221" s="54"/>
      <c r="C221" s="54"/>
      <c r="D221" s="54"/>
      <c r="E221" s="54"/>
      <c r="F221" s="54"/>
      <c r="G221" s="54"/>
      <c r="H221" s="54"/>
      <c r="I221" s="54"/>
      <c r="J221" s="81"/>
      <c r="K221" s="82"/>
      <c r="L221" s="82"/>
      <c r="M221" s="83"/>
      <c r="N221" s="54"/>
      <c r="O221" s="54"/>
      <c r="P221" s="54"/>
      <c r="Q221" s="54"/>
      <c r="R221" s="54"/>
      <c r="S221" s="54"/>
      <c r="T221" s="54"/>
      <c r="U221" s="54"/>
      <c r="V221" s="81"/>
      <c r="W221" s="82"/>
      <c r="X221" s="83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</row>
    <row r="222" spans="1:36" ht="69.75" customHeight="1" hidden="1">
      <c r="A222" s="2"/>
      <c r="B222" s="62"/>
      <c r="C222" s="43"/>
      <c r="D222" s="43"/>
      <c r="E222" s="43"/>
      <c r="F222" s="44"/>
      <c r="G222" s="18"/>
      <c r="H222" s="17"/>
      <c r="I222" s="17"/>
      <c r="J222" s="84"/>
      <c r="K222" s="85"/>
      <c r="L222" s="85"/>
      <c r="M222" s="86"/>
      <c r="N222" s="87"/>
      <c r="O222" s="87"/>
      <c r="P222" s="18"/>
      <c r="Q222" s="18"/>
      <c r="R222" s="18"/>
      <c r="S222" s="88"/>
      <c r="T222" s="89"/>
      <c r="U222" s="89"/>
      <c r="V222" s="90"/>
      <c r="W222" s="91"/>
      <c r="X222" s="92"/>
      <c r="Y222" s="18"/>
      <c r="Z222" s="17"/>
      <c r="AA222" s="17"/>
      <c r="AB222" s="18"/>
      <c r="AC222" s="18"/>
      <c r="AD222" s="18"/>
      <c r="AE222" s="18"/>
      <c r="AF222" s="18"/>
      <c r="AG222" s="18"/>
      <c r="AH222" s="18"/>
      <c r="AI222" s="17"/>
      <c r="AJ222" s="17"/>
    </row>
    <row r="223" spans="1:8" ht="12.75" hidden="1">
      <c r="A223" s="8"/>
      <c r="B223" s="8"/>
      <c r="C223" s="8"/>
      <c r="D223" s="8"/>
      <c r="E223" s="8"/>
      <c r="F223" s="8"/>
      <c r="G223" s="8"/>
      <c r="H223" s="8"/>
    </row>
    <row r="224" spans="14:16" ht="12.75" hidden="1">
      <c r="N224" s="22"/>
      <c r="O224" s="22"/>
      <c r="P224" s="22"/>
    </row>
    <row r="225" spans="1:23" ht="12.75">
      <c r="A225" s="23" t="s">
        <v>266</v>
      </c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</row>
    <row r="226" spans="1:23" ht="12.75">
      <c r="A226" s="23" t="s">
        <v>267</v>
      </c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</row>
    <row r="227" spans="1:23" ht="12.75">
      <c r="A227" s="23" t="s">
        <v>52</v>
      </c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</row>
    <row r="228" spans="1:23" ht="12.75">
      <c r="A228" s="23" t="s">
        <v>25</v>
      </c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</row>
    <row r="229" spans="1:23" ht="1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2.75">
      <c r="A230" s="55" t="s">
        <v>268</v>
      </c>
      <c r="B230" s="48" t="s">
        <v>274</v>
      </c>
      <c r="C230" s="49"/>
      <c r="D230" s="49"/>
      <c r="E230" s="49"/>
      <c r="F230" s="49"/>
      <c r="G230" s="49"/>
      <c r="H230" s="49"/>
      <c r="I230" s="49"/>
      <c r="J230" s="50"/>
      <c r="K230" s="48" t="s">
        <v>273</v>
      </c>
      <c r="L230" s="49"/>
      <c r="M230" s="49"/>
      <c r="N230" s="50"/>
      <c r="O230" s="48" t="s">
        <v>272</v>
      </c>
      <c r="P230" s="49"/>
      <c r="Q230" s="50"/>
      <c r="R230" s="45" t="s">
        <v>271</v>
      </c>
      <c r="S230" s="46"/>
      <c r="T230" s="46"/>
      <c r="U230" s="46"/>
      <c r="V230" s="46"/>
      <c r="W230" s="47"/>
    </row>
    <row r="231" spans="1:23" ht="12.75">
      <c r="A231" s="56"/>
      <c r="B231" s="58"/>
      <c r="C231" s="59"/>
      <c r="D231" s="59"/>
      <c r="E231" s="59"/>
      <c r="F231" s="59"/>
      <c r="G231" s="59"/>
      <c r="H231" s="59"/>
      <c r="I231" s="59"/>
      <c r="J231" s="60"/>
      <c r="K231" s="58"/>
      <c r="L231" s="59"/>
      <c r="M231" s="59"/>
      <c r="N231" s="60"/>
      <c r="O231" s="58"/>
      <c r="P231" s="59"/>
      <c r="Q231" s="60"/>
      <c r="R231" s="48" t="s">
        <v>269</v>
      </c>
      <c r="S231" s="49"/>
      <c r="T231" s="50"/>
      <c r="U231" s="48" t="s">
        <v>270</v>
      </c>
      <c r="V231" s="49"/>
      <c r="W231" s="50"/>
    </row>
    <row r="232" spans="1:23" ht="36" customHeight="1">
      <c r="A232" s="57"/>
      <c r="B232" s="51"/>
      <c r="C232" s="52"/>
      <c r="D232" s="52"/>
      <c r="E232" s="52"/>
      <c r="F232" s="52"/>
      <c r="G232" s="52"/>
      <c r="H232" s="52"/>
      <c r="I232" s="52"/>
      <c r="J232" s="53"/>
      <c r="K232" s="51"/>
      <c r="L232" s="52"/>
      <c r="M232" s="52"/>
      <c r="N232" s="53"/>
      <c r="O232" s="51"/>
      <c r="P232" s="52"/>
      <c r="Q232" s="53"/>
      <c r="R232" s="51"/>
      <c r="S232" s="52"/>
      <c r="T232" s="53"/>
      <c r="U232" s="51"/>
      <c r="V232" s="52"/>
      <c r="W232" s="53"/>
    </row>
    <row r="233" spans="1:23" ht="12.75">
      <c r="A233" s="4">
        <v>1</v>
      </c>
      <c r="B233" s="54">
        <v>2</v>
      </c>
      <c r="C233" s="54"/>
      <c r="D233" s="54"/>
      <c r="E233" s="54"/>
      <c r="F233" s="54"/>
      <c r="G233" s="54"/>
      <c r="H233" s="54"/>
      <c r="I233" s="54"/>
      <c r="J233" s="54"/>
      <c r="K233" s="54">
        <v>3</v>
      </c>
      <c r="L233" s="54"/>
      <c r="M233" s="54"/>
      <c r="N233" s="54"/>
      <c r="O233" s="54">
        <v>4</v>
      </c>
      <c r="P233" s="54"/>
      <c r="Q233" s="54"/>
      <c r="R233" s="54">
        <v>5</v>
      </c>
      <c r="S233" s="54"/>
      <c r="T233" s="54"/>
      <c r="U233" s="54">
        <v>6</v>
      </c>
      <c r="V233" s="54"/>
      <c r="W233" s="54"/>
    </row>
    <row r="234" spans="1:23" ht="24.75" customHeight="1">
      <c r="A234" s="39">
        <v>1</v>
      </c>
      <c r="B234" s="42" t="s">
        <v>17</v>
      </c>
      <c r="C234" s="43"/>
      <c r="D234" s="43"/>
      <c r="E234" s="43"/>
      <c r="F234" s="43"/>
      <c r="G234" s="43"/>
      <c r="H234" s="43"/>
      <c r="I234" s="43"/>
      <c r="J234" s="44"/>
      <c r="K234" s="35">
        <v>0.07</v>
      </c>
      <c r="L234" s="35"/>
      <c r="M234" s="35"/>
      <c r="N234" s="35"/>
      <c r="O234" s="35">
        <f>29.35*6.65</f>
        <v>195.1775</v>
      </c>
      <c r="P234" s="35"/>
      <c r="Q234" s="35"/>
      <c r="R234" s="35">
        <f>K234*O234</f>
        <v>13.662425000000002</v>
      </c>
      <c r="S234" s="35"/>
      <c r="T234" s="35"/>
      <c r="U234" s="35">
        <f>R234*$S$6</f>
        <v>13.662425000000002</v>
      </c>
      <c r="V234" s="35"/>
      <c r="W234" s="35"/>
    </row>
    <row r="235" spans="1:23" ht="12.75">
      <c r="A235" s="40"/>
      <c r="B235" s="24" t="s">
        <v>26</v>
      </c>
      <c r="C235" s="24"/>
      <c r="D235" s="24"/>
      <c r="E235" s="24"/>
      <c r="F235" s="24"/>
      <c r="G235" s="24"/>
      <c r="H235" s="24"/>
      <c r="I235" s="24"/>
      <c r="J235" s="24"/>
      <c r="K235" s="18">
        <v>0.05</v>
      </c>
      <c r="L235" s="18"/>
      <c r="M235" s="18"/>
      <c r="N235" s="18"/>
      <c r="O235" s="18">
        <f>22.91*6.65</f>
        <v>152.35150000000002</v>
      </c>
      <c r="P235" s="18"/>
      <c r="Q235" s="18"/>
      <c r="R235" s="35">
        <f>K235*O235</f>
        <v>7.617575000000001</v>
      </c>
      <c r="S235" s="35"/>
      <c r="T235" s="35"/>
      <c r="U235" s="35">
        <f>R235*$S$6</f>
        <v>7.617575000000001</v>
      </c>
      <c r="V235" s="35"/>
      <c r="W235" s="35"/>
    </row>
    <row r="236" spans="1:23" ht="12.75">
      <c r="A236" s="40"/>
      <c r="B236" s="24" t="s">
        <v>20</v>
      </c>
      <c r="C236" s="24"/>
      <c r="D236" s="24"/>
      <c r="E236" s="24"/>
      <c r="F236" s="24"/>
      <c r="G236" s="24"/>
      <c r="H236" s="24"/>
      <c r="I236" s="24"/>
      <c r="J236" s="24"/>
      <c r="K236" s="18">
        <v>0.1</v>
      </c>
      <c r="L236" s="18"/>
      <c r="M236" s="18"/>
      <c r="N236" s="18"/>
      <c r="O236" s="18">
        <f>22.91*6.65</f>
        <v>152.35150000000002</v>
      </c>
      <c r="P236" s="18"/>
      <c r="Q236" s="18"/>
      <c r="R236" s="35">
        <f>K236*O236</f>
        <v>15.235150000000003</v>
      </c>
      <c r="S236" s="35"/>
      <c r="T236" s="35"/>
      <c r="U236" s="35">
        <f>R236*$S$6</f>
        <v>15.235150000000003</v>
      </c>
      <c r="V236" s="35"/>
      <c r="W236" s="35"/>
    </row>
    <row r="237" spans="1:23" ht="12.75">
      <c r="A237" s="40"/>
      <c r="B237" s="24" t="s">
        <v>27</v>
      </c>
      <c r="C237" s="24"/>
      <c r="D237" s="24"/>
      <c r="E237" s="24"/>
      <c r="F237" s="24"/>
      <c r="G237" s="24"/>
      <c r="H237" s="24"/>
      <c r="I237" s="24"/>
      <c r="J237" s="24"/>
      <c r="K237" s="18">
        <v>0.29</v>
      </c>
      <c r="L237" s="18"/>
      <c r="M237" s="18"/>
      <c r="N237" s="18"/>
      <c r="O237" s="18">
        <f>22.91*6.65</f>
        <v>152.35150000000002</v>
      </c>
      <c r="P237" s="18"/>
      <c r="Q237" s="18"/>
      <c r="R237" s="35">
        <f>K237*O237</f>
        <v>44.181935</v>
      </c>
      <c r="S237" s="35"/>
      <c r="T237" s="35"/>
      <c r="U237" s="35">
        <f>R237*$S$6</f>
        <v>44.181935</v>
      </c>
      <c r="V237" s="35"/>
      <c r="W237" s="35"/>
    </row>
    <row r="238" spans="1:23" ht="12.75">
      <c r="A238" s="40"/>
      <c r="B238" s="37" t="s">
        <v>280</v>
      </c>
      <c r="C238" s="37"/>
      <c r="D238" s="37"/>
      <c r="E238" s="37"/>
      <c r="F238" s="37"/>
      <c r="G238" s="37"/>
      <c r="H238" s="37"/>
      <c r="I238" s="37"/>
      <c r="J238" s="37"/>
      <c r="K238" s="38">
        <f>SUM(K234:N237)</f>
        <v>0.51</v>
      </c>
      <c r="L238" s="38"/>
      <c r="M238" s="38"/>
      <c r="N238" s="38"/>
      <c r="O238" s="38" t="s">
        <v>279</v>
      </c>
      <c r="P238" s="38"/>
      <c r="Q238" s="38"/>
      <c r="R238" s="36">
        <f>SUM(R234:T237)</f>
        <v>80.69708500000002</v>
      </c>
      <c r="S238" s="36"/>
      <c r="T238" s="36"/>
      <c r="U238" s="36">
        <f>SUM(U234:W237)</f>
        <v>80.69708500000002</v>
      </c>
      <c r="V238" s="36"/>
      <c r="W238" s="36"/>
    </row>
    <row r="239" spans="1:23" ht="12.75">
      <c r="A239" s="40"/>
      <c r="B239" s="24" t="s">
        <v>28</v>
      </c>
      <c r="C239" s="24"/>
      <c r="D239" s="24"/>
      <c r="E239" s="24"/>
      <c r="F239" s="24"/>
      <c r="G239" s="24"/>
      <c r="H239" s="24"/>
      <c r="I239" s="24"/>
      <c r="J239" s="24"/>
      <c r="K239" s="18">
        <v>1</v>
      </c>
      <c r="L239" s="18"/>
      <c r="M239" s="18"/>
      <c r="N239" s="18"/>
      <c r="O239" s="18">
        <f>22.23*6.65</f>
        <v>147.82950000000002</v>
      </c>
      <c r="P239" s="18"/>
      <c r="Q239" s="18"/>
      <c r="R239" s="35">
        <f>K239*O239</f>
        <v>147.82950000000002</v>
      </c>
      <c r="S239" s="35"/>
      <c r="T239" s="35"/>
      <c r="U239" s="35">
        <f>R239*$S$6</f>
        <v>147.82950000000002</v>
      </c>
      <c r="V239" s="35"/>
      <c r="W239" s="35"/>
    </row>
    <row r="240" spans="1:23" ht="26.25" customHeight="1">
      <c r="A240" s="40"/>
      <c r="B240" s="24" t="s">
        <v>29</v>
      </c>
      <c r="C240" s="24"/>
      <c r="D240" s="24"/>
      <c r="E240" s="24"/>
      <c r="F240" s="24"/>
      <c r="G240" s="24"/>
      <c r="H240" s="24"/>
      <c r="I240" s="24"/>
      <c r="J240" s="24"/>
      <c r="K240" s="18">
        <v>1</v>
      </c>
      <c r="L240" s="18"/>
      <c r="M240" s="18"/>
      <c r="N240" s="18"/>
      <c r="O240" s="18">
        <f>19.68*6.65</f>
        <v>130.872</v>
      </c>
      <c r="P240" s="18"/>
      <c r="Q240" s="18"/>
      <c r="R240" s="35">
        <f>K240*O240</f>
        <v>130.872</v>
      </c>
      <c r="S240" s="35"/>
      <c r="T240" s="35"/>
      <c r="U240" s="35">
        <f>R240*$S$6</f>
        <v>130.872</v>
      </c>
      <c r="V240" s="35"/>
      <c r="W240" s="35"/>
    </row>
    <row r="241" spans="1:23" ht="27.75" customHeight="1">
      <c r="A241" s="40"/>
      <c r="B241" s="24" t="s">
        <v>30</v>
      </c>
      <c r="C241" s="24"/>
      <c r="D241" s="24"/>
      <c r="E241" s="24"/>
      <c r="F241" s="24"/>
      <c r="G241" s="24"/>
      <c r="H241" s="24"/>
      <c r="I241" s="24"/>
      <c r="J241" s="24"/>
      <c r="K241" s="18">
        <v>1</v>
      </c>
      <c r="L241" s="18"/>
      <c r="M241" s="18"/>
      <c r="N241" s="18"/>
      <c r="O241" s="18">
        <f>19.68*6.65</f>
        <v>130.872</v>
      </c>
      <c r="P241" s="18"/>
      <c r="Q241" s="18"/>
      <c r="R241" s="35">
        <f>K241*O241</f>
        <v>130.872</v>
      </c>
      <c r="S241" s="35"/>
      <c r="T241" s="35"/>
      <c r="U241" s="35">
        <f>R241*$S$6</f>
        <v>130.872</v>
      </c>
      <c r="V241" s="35"/>
      <c r="W241" s="35"/>
    </row>
    <row r="242" spans="1:23" ht="12.75" hidden="1">
      <c r="A242" s="40"/>
      <c r="B242" s="24"/>
      <c r="C242" s="24"/>
      <c r="D242" s="24"/>
      <c r="E242" s="24"/>
      <c r="F242" s="24"/>
      <c r="G242" s="24"/>
      <c r="H242" s="24"/>
      <c r="I242" s="24"/>
      <c r="J242" s="24"/>
      <c r="K242" s="18"/>
      <c r="L242" s="18"/>
      <c r="M242" s="18"/>
      <c r="N242" s="18"/>
      <c r="O242" s="18"/>
      <c r="P242" s="18"/>
      <c r="Q242" s="18"/>
      <c r="R242" s="35"/>
      <c r="S242" s="35"/>
      <c r="T242" s="35"/>
      <c r="U242" s="35"/>
      <c r="V242" s="35"/>
      <c r="W242" s="35"/>
    </row>
    <row r="243" spans="1:23" ht="12.75">
      <c r="A243" s="41"/>
      <c r="B243" s="37" t="s">
        <v>281</v>
      </c>
      <c r="C243" s="37"/>
      <c r="D243" s="37"/>
      <c r="E243" s="37"/>
      <c r="F243" s="37"/>
      <c r="G243" s="37"/>
      <c r="H243" s="37"/>
      <c r="I243" s="37"/>
      <c r="J243" s="37"/>
      <c r="K243" s="38">
        <f>SUM(K239:N242)</f>
        <v>3</v>
      </c>
      <c r="L243" s="38"/>
      <c r="M243" s="38"/>
      <c r="N243" s="38"/>
      <c r="O243" s="38" t="s">
        <v>279</v>
      </c>
      <c r="P243" s="38"/>
      <c r="Q243" s="38"/>
      <c r="R243" s="36">
        <f>SUM(R239:T242)</f>
        <v>409.5735</v>
      </c>
      <c r="S243" s="36"/>
      <c r="T243" s="36"/>
      <c r="U243" s="36">
        <f>SUM(U239:W242)</f>
        <v>409.5735</v>
      </c>
      <c r="V243" s="36"/>
      <c r="W243" s="36"/>
    </row>
    <row r="244" spans="1:23" ht="12.75">
      <c r="A244" s="3"/>
      <c r="B244" s="25" t="s">
        <v>275</v>
      </c>
      <c r="C244" s="25"/>
      <c r="D244" s="25"/>
      <c r="E244" s="25"/>
      <c r="F244" s="25"/>
      <c r="G244" s="25"/>
      <c r="H244" s="25"/>
      <c r="I244" s="25"/>
      <c r="J244" s="25"/>
      <c r="K244" s="28">
        <f>K238+K243</f>
        <v>3.51</v>
      </c>
      <c r="L244" s="27"/>
      <c r="M244" s="27"/>
      <c r="N244" s="27"/>
      <c r="O244" s="27" t="s">
        <v>279</v>
      </c>
      <c r="P244" s="27"/>
      <c r="Q244" s="27"/>
      <c r="R244" s="28">
        <f>R238+R243</f>
        <v>490.27058500000004</v>
      </c>
      <c r="S244" s="27"/>
      <c r="T244" s="27"/>
      <c r="U244" s="28">
        <f>U238+U243</f>
        <v>490.27058500000004</v>
      </c>
      <c r="V244" s="27"/>
      <c r="W244" s="27"/>
    </row>
    <row r="245" spans="1:23" ht="12.75">
      <c r="A245" s="2">
        <v>2</v>
      </c>
      <c r="B245" s="24" t="s">
        <v>258</v>
      </c>
      <c r="C245" s="24"/>
      <c r="D245" s="24"/>
      <c r="E245" s="24"/>
      <c r="F245" s="24"/>
      <c r="G245" s="24"/>
      <c r="H245" s="24"/>
      <c r="I245" s="24"/>
      <c r="J245" s="24"/>
      <c r="K245" s="17" t="s">
        <v>279</v>
      </c>
      <c r="L245" s="17"/>
      <c r="M245" s="17"/>
      <c r="N245" s="17"/>
      <c r="O245" s="17" t="s">
        <v>279</v>
      </c>
      <c r="P245" s="17"/>
      <c r="Q245" s="17"/>
      <c r="R245" s="18">
        <f>R244*$S$7</f>
        <v>38.731376215000004</v>
      </c>
      <c r="S245" s="18"/>
      <c r="T245" s="18"/>
      <c r="U245" s="18">
        <f>U244*$S$7</f>
        <v>38.731376215000004</v>
      </c>
      <c r="V245" s="18"/>
      <c r="W245" s="18"/>
    </row>
    <row r="246" spans="1:23" ht="12.75">
      <c r="A246" s="3"/>
      <c r="B246" s="25" t="s">
        <v>276</v>
      </c>
      <c r="C246" s="25"/>
      <c r="D246" s="25"/>
      <c r="E246" s="25"/>
      <c r="F246" s="25"/>
      <c r="G246" s="25"/>
      <c r="H246" s="25"/>
      <c r="I246" s="25"/>
      <c r="J246" s="25"/>
      <c r="K246" s="27" t="s">
        <v>279</v>
      </c>
      <c r="L246" s="27"/>
      <c r="M246" s="27"/>
      <c r="N246" s="27"/>
      <c r="O246" s="27" t="s">
        <v>279</v>
      </c>
      <c r="P246" s="27"/>
      <c r="Q246" s="27"/>
      <c r="R246" s="28">
        <f>R244+R245</f>
        <v>529.001961215</v>
      </c>
      <c r="S246" s="27"/>
      <c r="T246" s="27"/>
      <c r="U246" s="28">
        <f>U244+U245</f>
        <v>529.001961215</v>
      </c>
      <c r="V246" s="27"/>
      <c r="W246" s="27"/>
    </row>
    <row r="247" spans="1:23" ht="25.5" customHeight="1">
      <c r="A247" s="2">
        <v>3</v>
      </c>
      <c r="B247" s="24" t="s">
        <v>277</v>
      </c>
      <c r="C247" s="24"/>
      <c r="D247" s="24"/>
      <c r="E247" s="24"/>
      <c r="F247" s="24"/>
      <c r="G247" s="24"/>
      <c r="H247" s="24"/>
      <c r="I247" s="24"/>
      <c r="J247" s="24"/>
      <c r="K247" s="17" t="s">
        <v>279</v>
      </c>
      <c r="L247" s="17"/>
      <c r="M247" s="17"/>
      <c r="N247" s="17"/>
      <c r="O247" s="17" t="s">
        <v>279</v>
      </c>
      <c r="P247" s="17"/>
      <c r="Q247" s="17"/>
      <c r="R247" s="18">
        <f>R246*$S$8</f>
        <v>195.73072564955</v>
      </c>
      <c r="S247" s="18"/>
      <c r="T247" s="18"/>
      <c r="U247" s="18">
        <f>U246*$S$8</f>
        <v>195.73072564955</v>
      </c>
      <c r="V247" s="18"/>
      <c r="W247" s="18"/>
    </row>
    <row r="248" spans="1:23" ht="12.75" hidden="1">
      <c r="A248" s="2"/>
      <c r="B248" s="24"/>
      <c r="C248" s="24"/>
      <c r="D248" s="24"/>
      <c r="E248" s="24"/>
      <c r="F248" s="24"/>
      <c r="G248" s="24"/>
      <c r="H248" s="24"/>
      <c r="I248" s="24"/>
      <c r="J248" s="24"/>
      <c r="K248" s="17"/>
      <c r="L248" s="17"/>
      <c r="M248" s="17"/>
      <c r="N248" s="17"/>
      <c r="O248" s="17"/>
      <c r="P248" s="17"/>
      <c r="Q248" s="17"/>
      <c r="R248" s="18"/>
      <c r="S248" s="18"/>
      <c r="T248" s="18"/>
      <c r="U248" s="18"/>
      <c r="V248" s="18"/>
      <c r="W248" s="18"/>
    </row>
    <row r="249" spans="1:28" ht="12.75">
      <c r="A249" s="3"/>
      <c r="B249" s="25" t="s">
        <v>278</v>
      </c>
      <c r="C249" s="25"/>
      <c r="D249" s="25"/>
      <c r="E249" s="25"/>
      <c r="F249" s="25"/>
      <c r="G249" s="25"/>
      <c r="H249" s="25"/>
      <c r="I249" s="25"/>
      <c r="J249" s="25"/>
      <c r="K249" s="27" t="s">
        <v>279</v>
      </c>
      <c r="L249" s="27"/>
      <c r="M249" s="27"/>
      <c r="N249" s="27"/>
      <c r="O249" s="27" t="s">
        <v>279</v>
      </c>
      <c r="P249" s="27"/>
      <c r="Q249" s="27"/>
      <c r="R249" s="28">
        <f>R246+R247+R248</f>
        <v>724.73268686455</v>
      </c>
      <c r="S249" s="27"/>
      <c r="T249" s="27"/>
      <c r="U249" s="28">
        <f>U246+U247+U248</f>
        <v>724.73268686455</v>
      </c>
      <c r="V249" s="27"/>
      <c r="W249" s="27"/>
      <c r="Y249" s="9"/>
      <c r="Z249" s="9"/>
      <c r="AA249" s="9"/>
      <c r="AB249" s="9"/>
    </row>
    <row r="250" ht="10.5" customHeight="1"/>
    <row r="251" spans="1:23" ht="12.75">
      <c r="A251" s="23" t="s">
        <v>266</v>
      </c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</row>
    <row r="252" spans="1:23" ht="12.75">
      <c r="A252" s="23" t="s">
        <v>282</v>
      </c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</row>
    <row r="253" spans="1:23" ht="12.75">
      <c r="A253" s="23" t="s">
        <v>52</v>
      </c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</row>
    <row r="254" spans="1:23" ht="2.2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</row>
    <row r="255" spans="1:23" ht="12.75" hidden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2.75">
      <c r="A256" s="17" t="s">
        <v>268</v>
      </c>
      <c r="B256" s="17" t="s">
        <v>288</v>
      </c>
      <c r="C256" s="17"/>
      <c r="D256" s="17"/>
      <c r="E256" s="17"/>
      <c r="F256" s="17"/>
      <c r="G256" s="17"/>
      <c r="H256" s="17"/>
      <c r="I256" s="17"/>
      <c r="J256" s="17"/>
      <c r="K256" s="17" t="s">
        <v>287</v>
      </c>
      <c r="L256" s="17"/>
      <c r="M256" s="17" t="s">
        <v>286</v>
      </c>
      <c r="N256" s="17"/>
      <c r="O256" s="17" t="s">
        <v>285</v>
      </c>
      <c r="P256" s="17"/>
      <c r="Q256" s="17"/>
      <c r="R256" s="17" t="s">
        <v>271</v>
      </c>
      <c r="S256" s="17"/>
      <c r="T256" s="17"/>
      <c r="U256" s="17"/>
      <c r="V256" s="17"/>
      <c r="W256" s="17"/>
    </row>
    <row r="257" spans="1:23" ht="56.2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 t="s">
        <v>283</v>
      </c>
      <c r="S257" s="17"/>
      <c r="T257" s="17"/>
      <c r="U257" s="17" t="s">
        <v>284</v>
      </c>
      <c r="V257" s="17"/>
      <c r="W257" s="17"/>
    </row>
    <row r="258" spans="1:23" ht="12.75">
      <c r="A258" s="5">
        <v>1</v>
      </c>
      <c r="B258" s="32">
        <v>2</v>
      </c>
      <c r="C258" s="32"/>
      <c r="D258" s="32"/>
      <c r="E258" s="32"/>
      <c r="F258" s="32"/>
      <c r="G258" s="32"/>
      <c r="H258" s="32"/>
      <c r="I258" s="32"/>
      <c r="J258" s="32"/>
      <c r="K258" s="32">
        <v>3</v>
      </c>
      <c r="L258" s="32"/>
      <c r="M258" s="32">
        <v>4</v>
      </c>
      <c r="N258" s="32"/>
      <c r="O258" s="32">
        <v>5</v>
      </c>
      <c r="P258" s="32"/>
      <c r="Q258" s="32"/>
      <c r="R258" s="32">
        <v>6</v>
      </c>
      <c r="S258" s="32"/>
      <c r="T258" s="32"/>
      <c r="U258" s="32">
        <v>7</v>
      </c>
      <c r="V258" s="32"/>
      <c r="W258" s="32"/>
    </row>
    <row r="259" spans="1:23" ht="12.75">
      <c r="A259" s="23" t="s">
        <v>33</v>
      </c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</row>
    <row r="260" spans="1:23" ht="12.75">
      <c r="A260" s="2">
        <v>1</v>
      </c>
      <c r="B260" s="24" t="s">
        <v>53</v>
      </c>
      <c r="C260" s="24"/>
      <c r="D260" s="24"/>
      <c r="E260" s="24"/>
      <c r="F260" s="24"/>
      <c r="G260" s="24"/>
      <c r="H260" s="24"/>
      <c r="I260" s="24"/>
      <c r="J260" s="24"/>
      <c r="K260" s="17" t="s">
        <v>289</v>
      </c>
      <c r="L260" s="17"/>
      <c r="M260" s="34">
        <v>0.1</v>
      </c>
      <c r="N260" s="34"/>
      <c r="O260" s="18">
        <v>267.7</v>
      </c>
      <c r="P260" s="18"/>
      <c r="Q260" s="18"/>
      <c r="R260" s="18">
        <f>M260*O260</f>
        <v>26.77</v>
      </c>
      <c r="S260" s="18"/>
      <c r="T260" s="18"/>
      <c r="U260" s="18">
        <f>R260*$S$11</f>
        <v>26.77</v>
      </c>
      <c r="V260" s="18"/>
      <c r="W260" s="18"/>
    </row>
    <row r="261" spans="1:23" ht="12.75">
      <c r="A261" s="2">
        <v>2</v>
      </c>
      <c r="B261" s="24" t="s">
        <v>35</v>
      </c>
      <c r="C261" s="24"/>
      <c r="D261" s="24"/>
      <c r="E261" s="24"/>
      <c r="F261" s="24"/>
      <c r="G261" s="24"/>
      <c r="H261" s="24"/>
      <c r="I261" s="24"/>
      <c r="J261" s="24"/>
      <c r="K261" s="17" t="s">
        <v>18</v>
      </c>
      <c r="L261" s="17"/>
      <c r="M261" s="34">
        <v>0.07</v>
      </c>
      <c r="N261" s="34"/>
      <c r="O261" s="18">
        <v>3</v>
      </c>
      <c r="P261" s="18"/>
      <c r="Q261" s="18"/>
      <c r="R261" s="18">
        <f>M261*O261</f>
        <v>0.21000000000000002</v>
      </c>
      <c r="S261" s="18"/>
      <c r="T261" s="18"/>
      <c r="U261" s="18">
        <f>R261*$S$11</f>
        <v>0.21000000000000002</v>
      </c>
      <c r="V261" s="18"/>
      <c r="W261" s="18"/>
    </row>
    <row r="262" spans="1:23" ht="12.75">
      <c r="A262" s="2">
        <v>3</v>
      </c>
      <c r="B262" s="24" t="s">
        <v>54</v>
      </c>
      <c r="C262" s="24"/>
      <c r="D262" s="24"/>
      <c r="E262" s="24"/>
      <c r="F262" s="24"/>
      <c r="G262" s="24"/>
      <c r="H262" s="24"/>
      <c r="I262" s="24"/>
      <c r="J262" s="24"/>
      <c r="K262" s="17" t="s">
        <v>289</v>
      </c>
      <c r="L262" s="17"/>
      <c r="M262" s="34">
        <v>0.25</v>
      </c>
      <c r="N262" s="34"/>
      <c r="O262" s="18">
        <v>338.99</v>
      </c>
      <c r="P262" s="18"/>
      <c r="Q262" s="18"/>
      <c r="R262" s="18">
        <f>M262*O262</f>
        <v>84.7475</v>
      </c>
      <c r="S262" s="18"/>
      <c r="T262" s="18"/>
      <c r="U262" s="18">
        <f>R262*$S$11</f>
        <v>84.7475</v>
      </c>
      <c r="V262" s="18"/>
      <c r="W262" s="18"/>
    </row>
    <row r="263" spans="1:23" ht="12.75">
      <c r="A263" s="2">
        <v>4</v>
      </c>
      <c r="B263" s="24" t="s">
        <v>55</v>
      </c>
      <c r="C263" s="24"/>
      <c r="D263" s="24"/>
      <c r="E263" s="24"/>
      <c r="F263" s="24"/>
      <c r="G263" s="24"/>
      <c r="H263" s="24"/>
      <c r="I263" s="24"/>
      <c r="J263" s="24"/>
      <c r="K263" s="17" t="s">
        <v>292</v>
      </c>
      <c r="L263" s="17"/>
      <c r="M263" s="34">
        <v>0.019</v>
      </c>
      <c r="N263" s="34"/>
      <c r="O263" s="18">
        <v>319.5</v>
      </c>
      <c r="P263" s="18"/>
      <c r="Q263" s="18"/>
      <c r="R263" s="18">
        <f>M263*O263</f>
        <v>6.0705</v>
      </c>
      <c r="S263" s="18"/>
      <c r="T263" s="18"/>
      <c r="U263" s="18">
        <f>R263*$S$11</f>
        <v>6.0705</v>
      </c>
      <c r="V263" s="18"/>
      <c r="W263" s="18"/>
    </row>
    <row r="264" spans="1:23" ht="12.75">
      <c r="A264" s="2">
        <v>5</v>
      </c>
      <c r="B264" s="24" t="s">
        <v>56</v>
      </c>
      <c r="C264" s="24"/>
      <c r="D264" s="24"/>
      <c r="E264" s="24"/>
      <c r="F264" s="24"/>
      <c r="G264" s="24"/>
      <c r="H264" s="24"/>
      <c r="I264" s="24"/>
      <c r="J264" s="24"/>
      <c r="K264" s="17" t="s">
        <v>289</v>
      </c>
      <c r="L264" s="17"/>
      <c r="M264" s="34">
        <v>0.001</v>
      </c>
      <c r="N264" s="34"/>
      <c r="O264" s="18">
        <v>10.5</v>
      </c>
      <c r="P264" s="18"/>
      <c r="Q264" s="18"/>
      <c r="R264" s="18">
        <f>M264*O264</f>
        <v>0.0105</v>
      </c>
      <c r="S264" s="18"/>
      <c r="T264" s="18"/>
      <c r="U264" s="18">
        <f>R264*$S$11</f>
        <v>0.0105</v>
      </c>
      <c r="V264" s="18"/>
      <c r="W264" s="18"/>
    </row>
    <row r="265" spans="1:23" ht="12.75" hidden="1">
      <c r="A265" s="2"/>
      <c r="B265" s="24"/>
      <c r="C265" s="24"/>
      <c r="D265" s="24"/>
      <c r="E265" s="24"/>
      <c r="F265" s="24"/>
      <c r="G265" s="24"/>
      <c r="H265" s="24"/>
      <c r="I265" s="24"/>
      <c r="J265" s="24"/>
      <c r="K265" s="17"/>
      <c r="L265" s="17"/>
      <c r="M265" s="34"/>
      <c r="N265" s="34"/>
      <c r="O265" s="18"/>
      <c r="P265" s="18"/>
      <c r="Q265" s="18"/>
      <c r="R265" s="18"/>
      <c r="S265" s="18"/>
      <c r="T265" s="18"/>
      <c r="U265" s="18"/>
      <c r="V265" s="18"/>
      <c r="W265" s="18"/>
    </row>
    <row r="266" spans="1:23" ht="12.75">
      <c r="A266" s="2">
        <v>6</v>
      </c>
      <c r="B266" s="24" t="s">
        <v>36</v>
      </c>
      <c r="C266" s="24"/>
      <c r="D266" s="24"/>
      <c r="E266" s="24"/>
      <c r="F266" s="24"/>
      <c r="G266" s="24"/>
      <c r="H266" s="24"/>
      <c r="I266" s="24"/>
      <c r="J266" s="24"/>
      <c r="K266" s="17" t="s">
        <v>292</v>
      </c>
      <c r="L266" s="17"/>
      <c r="M266" s="34">
        <v>0.071</v>
      </c>
      <c r="N266" s="34"/>
      <c r="O266" s="18">
        <v>284.6</v>
      </c>
      <c r="P266" s="18"/>
      <c r="Q266" s="18"/>
      <c r="R266" s="18">
        <f>M266*O266</f>
        <v>20.206599999999998</v>
      </c>
      <c r="S266" s="18"/>
      <c r="T266" s="18"/>
      <c r="U266" s="18">
        <f>R266*$S$11</f>
        <v>20.206599999999998</v>
      </c>
      <c r="V266" s="18"/>
      <c r="W266" s="18"/>
    </row>
    <row r="267" spans="1:23" ht="26.25" customHeight="1">
      <c r="A267" s="2">
        <v>7</v>
      </c>
      <c r="B267" s="24" t="s">
        <v>57</v>
      </c>
      <c r="C267" s="24"/>
      <c r="D267" s="24"/>
      <c r="E267" s="24"/>
      <c r="F267" s="24"/>
      <c r="G267" s="24"/>
      <c r="H267" s="24"/>
      <c r="I267" s="24"/>
      <c r="J267" s="24"/>
      <c r="K267" s="17" t="s">
        <v>289</v>
      </c>
      <c r="L267" s="17"/>
      <c r="M267" s="34">
        <v>0.02</v>
      </c>
      <c r="N267" s="34"/>
      <c r="O267" s="18">
        <v>578.7</v>
      </c>
      <c r="P267" s="18"/>
      <c r="Q267" s="18"/>
      <c r="R267" s="18">
        <f>M267*O267</f>
        <v>11.574000000000002</v>
      </c>
      <c r="S267" s="18"/>
      <c r="T267" s="18"/>
      <c r="U267" s="18">
        <f>R267*$S$11</f>
        <v>11.574000000000002</v>
      </c>
      <c r="V267" s="18"/>
      <c r="W267" s="18"/>
    </row>
    <row r="268" spans="1:23" ht="12.75">
      <c r="A268" s="2">
        <v>8</v>
      </c>
      <c r="B268" s="24" t="s">
        <v>58</v>
      </c>
      <c r="C268" s="24"/>
      <c r="D268" s="24"/>
      <c r="E268" s="24"/>
      <c r="F268" s="24"/>
      <c r="G268" s="24"/>
      <c r="H268" s="24"/>
      <c r="I268" s="24"/>
      <c r="J268" s="24"/>
      <c r="K268" s="17" t="s">
        <v>289</v>
      </c>
      <c r="L268" s="17"/>
      <c r="M268" s="34">
        <v>0.005</v>
      </c>
      <c r="N268" s="34"/>
      <c r="O268" s="18">
        <v>45</v>
      </c>
      <c r="P268" s="18"/>
      <c r="Q268" s="18"/>
      <c r="R268" s="18">
        <f>M268*O268</f>
        <v>0.225</v>
      </c>
      <c r="S268" s="18"/>
      <c r="T268" s="18"/>
      <c r="U268" s="18">
        <f>R268*$S$11</f>
        <v>0.225</v>
      </c>
      <c r="V268" s="18"/>
      <c r="W268" s="18"/>
    </row>
    <row r="269" spans="1:23" ht="12.75">
      <c r="A269" s="2">
        <v>9</v>
      </c>
      <c r="B269" s="24" t="s">
        <v>59</v>
      </c>
      <c r="C269" s="24"/>
      <c r="D269" s="24"/>
      <c r="E269" s="24"/>
      <c r="F269" s="24"/>
      <c r="G269" s="24"/>
      <c r="H269" s="24"/>
      <c r="I269" s="24"/>
      <c r="J269" s="24"/>
      <c r="K269" s="17" t="s">
        <v>289</v>
      </c>
      <c r="L269" s="17"/>
      <c r="M269" s="34">
        <v>0.102</v>
      </c>
      <c r="N269" s="34"/>
      <c r="O269" s="18">
        <v>475</v>
      </c>
      <c r="P269" s="18"/>
      <c r="Q269" s="18"/>
      <c r="R269" s="18">
        <f>M269*O269</f>
        <v>48.449999999999996</v>
      </c>
      <c r="S269" s="18"/>
      <c r="T269" s="18"/>
      <c r="U269" s="18">
        <f>R269*$S$11</f>
        <v>48.449999999999996</v>
      </c>
      <c r="V269" s="18"/>
      <c r="W269" s="18"/>
    </row>
    <row r="270" spans="1:23" ht="12.75">
      <c r="A270" s="3"/>
      <c r="B270" s="25" t="s">
        <v>39</v>
      </c>
      <c r="C270" s="25"/>
      <c r="D270" s="25"/>
      <c r="E270" s="25"/>
      <c r="F270" s="25"/>
      <c r="G270" s="25"/>
      <c r="H270" s="25"/>
      <c r="I270" s="25"/>
      <c r="J270" s="25"/>
      <c r="K270" s="27"/>
      <c r="L270" s="27"/>
      <c r="M270" s="28"/>
      <c r="N270" s="28"/>
      <c r="O270" s="28"/>
      <c r="P270" s="28"/>
      <c r="Q270" s="28"/>
      <c r="R270" s="28">
        <f>SUM(R260:T269)</f>
        <v>198.26409999999998</v>
      </c>
      <c r="S270" s="28"/>
      <c r="T270" s="28"/>
      <c r="U270" s="28">
        <f>SUM(U260:W269)</f>
        <v>198.26409999999998</v>
      </c>
      <c r="V270" s="28"/>
      <c r="W270" s="28"/>
    </row>
    <row r="271" spans="1:23" ht="12.75">
      <c r="A271" s="23" t="s">
        <v>1</v>
      </c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</row>
    <row r="272" spans="1:23" ht="12.75">
      <c r="A272" s="2">
        <v>11</v>
      </c>
      <c r="B272" s="24" t="s">
        <v>3</v>
      </c>
      <c r="C272" s="24"/>
      <c r="D272" s="24"/>
      <c r="E272" s="24"/>
      <c r="F272" s="24"/>
      <c r="G272" s="24"/>
      <c r="H272" s="24"/>
      <c r="I272" s="24"/>
      <c r="J272" s="24"/>
      <c r="K272" s="17" t="s">
        <v>291</v>
      </c>
      <c r="L272" s="17"/>
      <c r="M272" s="18">
        <v>59</v>
      </c>
      <c r="N272" s="18"/>
      <c r="O272" s="18">
        <v>9.5</v>
      </c>
      <c r="P272" s="18"/>
      <c r="Q272" s="18"/>
      <c r="R272" s="18">
        <f>M272*O272</f>
        <v>560.5</v>
      </c>
      <c r="S272" s="18"/>
      <c r="T272" s="18"/>
      <c r="U272" s="18">
        <f>R272*$S$11</f>
        <v>560.5</v>
      </c>
      <c r="V272" s="18"/>
      <c r="W272" s="18"/>
    </row>
    <row r="273" spans="1:23" ht="12.75">
      <c r="A273" s="2">
        <v>12</v>
      </c>
      <c r="B273" s="24" t="s">
        <v>40</v>
      </c>
      <c r="C273" s="24"/>
      <c r="D273" s="24"/>
      <c r="E273" s="24"/>
      <c r="F273" s="24"/>
      <c r="G273" s="24"/>
      <c r="H273" s="24"/>
      <c r="I273" s="24"/>
      <c r="J273" s="24"/>
      <c r="K273" s="17" t="s">
        <v>291</v>
      </c>
      <c r="L273" s="17"/>
      <c r="M273" s="18">
        <v>2.95</v>
      </c>
      <c r="N273" s="18"/>
      <c r="O273" s="18">
        <v>37</v>
      </c>
      <c r="P273" s="18"/>
      <c r="Q273" s="18"/>
      <c r="R273" s="18">
        <f>M273*O273</f>
        <v>109.15</v>
      </c>
      <c r="S273" s="18"/>
      <c r="T273" s="18"/>
      <c r="U273" s="18">
        <f>R273*$S$11</f>
        <v>109.15</v>
      </c>
      <c r="V273" s="18"/>
      <c r="W273" s="18"/>
    </row>
    <row r="274" spans="1:23" ht="12.75">
      <c r="A274" s="3"/>
      <c r="B274" s="25" t="s">
        <v>106</v>
      </c>
      <c r="C274" s="25"/>
      <c r="D274" s="25"/>
      <c r="E274" s="25"/>
      <c r="F274" s="25"/>
      <c r="G274" s="25"/>
      <c r="H274" s="25"/>
      <c r="I274" s="25"/>
      <c r="J274" s="25"/>
      <c r="K274" s="27"/>
      <c r="L274" s="27"/>
      <c r="M274" s="28"/>
      <c r="N274" s="28"/>
      <c r="O274" s="28"/>
      <c r="P274" s="28"/>
      <c r="Q274" s="28"/>
      <c r="R274" s="28">
        <f>SUM(R272:T273)</f>
        <v>669.65</v>
      </c>
      <c r="S274" s="28"/>
      <c r="T274" s="28"/>
      <c r="U274" s="28">
        <f>SUM(U272:W273)</f>
        <v>669.65</v>
      </c>
      <c r="V274" s="28"/>
      <c r="W274" s="28"/>
    </row>
    <row r="275" spans="1:23" ht="12.75">
      <c r="A275" s="23" t="s">
        <v>0</v>
      </c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</row>
    <row r="276" spans="1:23" ht="12.75">
      <c r="A276" s="2">
        <v>13</v>
      </c>
      <c r="B276" s="24" t="s">
        <v>290</v>
      </c>
      <c r="C276" s="24"/>
      <c r="D276" s="24"/>
      <c r="E276" s="24"/>
      <c r="F276" s="24"/>
      <c r="G276" s="24"/>
      <c r="H276" s="24"/>
      <c r="I276" s="24"/>
      <c r="J276" s="24"/>
      <c r="K276" s="17" t="s">
        <v>291</v>
      </c>
      <c r="L276" s="17"/>
      <c r="M276" s="18">
        <v>0.3</v>
      </c>
      <c r="N276" s="18"/>
      <c r="O276" s="18">
        <v>87.8</v>
      </c>
      <c r="P276" s="18"/>
      <c r="Q276" s="18"/>
      <c r="R276" s="18">
        <f aca="true" t="shared" si="0" ref="R276:R295">M276*O276</f>
        <v>26.34</v>
      </c>
      <c r="S276" s="18"/>
      <c r="T276" s="18"/>
      <c r="U276" s="18">
        <f aca="true" t="shared" si="1" ref="U276:U295">R276*$S$11</f>
        <v>26.34</v>
      </c>
      <c r="V276" s="18"/>
      <c r="W276" s="18"/>
    </row>
    <row r="277" spans="1:23" ht="12.75">
      <c r="A277" s="2">
        <v>14</v>
      </c>
      <c r="B277" s="24" t="s">
        <v>22</v>
      </c>
      <c r="C277" s="24"/>
      <c r="D277" s="24"/>
      <c r="E277" s="24"/>
      <c r="F277" s="24"/>
      <c r="G277" s="24"/>
      <c r="H277" s="24"/>
      <c r="I277" s="24"/>
      <c r="J277" s="24"/>
      <c r="K277" s="17" t="s">
        <v>291</v>
      </c>
      <c r="L277" s="17"/>
      <c r="M277" s="18">
        <v>60</v>
      </c>
      <c r="N277" s="18"/>
      <c r="O277" s="18">
        <v>20</v>
      </c>
      <c r="P277" s="18"/>
      <c r="Q277" s="18"/>
      <c r="R277" s="18">
        <f t="shared" si="0"/>
        <v>1200</v>
      </c>
      <c r="S277" s="18"/>
      <c r="T277" s="18"/>
      <c r="U277" s="18">
        <f t="shared" si="1"/>
        <v>1200</v>
      </c>
      <c r="V277" s="18"/>
      <c r="W277" s="18"/>
    </row>
    <row r="278" spans="1:23" ht="12.75">
      <c r="A278" s="2">
        <v>15</v>
      </c>
      <c r="B278" s="24" t="s">
        <v>107</v>
      </c>
      <c r="C278" s="24"/>
      <c r="D278" s="24"/>
      <c r="E278" s="24"/>
      <c r="F278" s="24"/>
      <c r="G278" s="24"/>
      <c r="H278" s="24"/>
      <c r="I278" s="24"/>
      <c r="J278" s="24"/>
      <c r="K278" s="17" t="s">
        <v>291</v>
      </c>
      <c r="L278" s="17"/>
      <c r="M278" s="18">
        <v>5</v>
      </c>
      <c r="N278" s="18"/>
      <c r="O278" s="18">
        <v>51.8</v>
      </c>
      <c r="P278" s="18"/>
      <c r="Q278" s="18"/>
      <c r="R278" s="18">
        <f t="shared" si="0"/>
        <v>259</v>
      </c>
      <c r="S278" s="18"/>
      <c r="T278" s="18"/>
      <c r="U278" s="18">
        <f t="shared" si="1"/>
        <v>259</v>
      </c>
      <c r="V278" s="18"/>
      <c r="W278" s="18"/>
    </row>
    <row r="279" spans="1:23" ht="12.75">
      <c r="A279" s="2">
        <v>16</v>
      </c>
      <c r="B279" s="24" t="s">
        <v>4</v>
      </c>
      <c r="C279" s="24"/>
      <c r="D279" s="24"/>
      <c r="E279" s="24"/>
      <c r="F279" s="24"/>
      <c r="G279" s="24"/>
      <c r="H279" s="24"/>
      <c r="I279" s="24"/>
      <c r="J279" s="24"/>
      <c r="K279" s="17" t="s">
        <v>291</v>
      </c>
      <c r="L279" s="17"/>
      <c r="M279" s="18">
        <v>8</v>
      </c>
      <c r="N279" s="18"/>
      <c r="O279" s="18">
        <v>37</v>
      </c>
      <c r="P279" s="18"/>
      <c r="Q279" s="18"/>
      <c r="R279" s="18">
        <f t="shared" si="0"/>
        <v>296</v>
      </c>
      <c r="S279" s="18"/>
      <c r="T279" s="18"/>
      <c r="U279" s="18">
        <f t="shared" si="1"/>
        <v>296</v>
      </c>
      <c r="V279" s="18"/>
      <c r="W279" s="18"/>
    </row>
    <row r="280" spans="1:23" ht="12.75">
      <c r="A280" s="2">
        <v>17</v>
      </c>
      <c r="B280" s="24" t="s">
        <v>7</v>
      </c>
      <c r="C280" s="24"/>
      <c r="D280" s="24"/>
      <c r="E280" s="24"/>
      <c r="F280" s="24"/>
      <c r="G280" s="24"/>
      <c r="H280" s="24"/>
      <c r="I280" s="24"/>
      <c r="J280" s="24"/>
      <c r="K280" s="17" t="s">
        <v>291</v>
      </c>
      <c r="L280" s="17"/>
      <c r="M280" s="18">
        <v>0.2</v>
      </c>
      <c r="N280" s="18"/>
      <c r="O280" s="18">
        <v>77</v>
      </c>
      <c r="P280" s="18"/>
      <c r="Q280" s="18"/>
      <c r="R280" s="18">
        <f t="shared" si="0"/>
        <v>15.4</v>
      </c>
      <c r="S280" s="18"/>
      <c r="T280" s="18"/>
      <c r="U280" s="18">
        <f t="shared" si="1"/>
        <v>15.4</v>
      </c>
      <c r="V280" s="18"/>
      <c r="W280" s="18"/>
    </row>
    <row r="281" spans="1:23" ht="12.75">
      <c r="A281" s="2">
        <v>18</v>
      </c>
      <c r="B281" s="24" t="s">
        <v>108</v>
      </c>
      <c r="C281" s="24"/>
      <c r="D281" s="24"/>
      <c r="E281" s="24"/>
      <c r="F281" s="24"/>
      <c r="G281" s="24"/>
      <c r="H281" s="24"/>
      <c r="I281" s="24"/>
      <c r="J281" s="24"/>
      <c r="K281" s="17" t="s">
        <v>291</v>
      </c>
      <c r="L281" s="17"/>
      <c r="M281" s="18">
        <v>15</v>
      </c>
      <c r="N281" s="18"/>
      <c r="O281" s="18">
        <v>29</v>
      </c>
      <c r="P281" s="18"/>
      <c r="Q281" s="18"/>
      <c r="R281" s="18">
        <f t="shared" si="0"/>
        <v>435</v>
      </c>
      <c r="S281" s="18"/>
      <c r="T281" s="18"/>
      <c r="U281" s="18">
        <f t="shared" si="1"/>
        <v>435</v>
      </c>
      <c r="V281" s="18"/>
      <c r="W281" s="18"/>
    </row>
    <row r="282" spans="1:23" ht="12.75">
      <c r="A282" s="2">
        <v>19</v>
      </c>
      <c r="B282" s="24" t="s">
        <v>109</v>
      </c>
      <c r="C282" s="24"/>
      <c r="D282" s="24"/>
      <c r="E282" s="24"/>
      <c r="F282" s="24"/>
      <c r="G282" s="24"/>
      <c r="H282" s="24"/>
      <c r="I282" s="24"/>
      <c r="J282" s="24"/>
      <c r="K282" s="17" t="s">
        <v>291</v>
      </c>
      <c r="L282" s="17"/>
      <c r="M282" s="18">
        <v>30</v>
      </c>
      <c r="N282" s="18"/>
      <c r="O282" s="18">
        <v>25</v>
      </c>
      <c r="P282" s="18"/>
      <c r="Q282" s="18"/>
      <c r="R282" s="18">
        <f t="shared" si="0"/>
        <v>750</v>
      </c>
      <c r="S282" s="18"/>
      <c r="T282" s="18"/>
      <c r="U282" s="18">
        <f t="shared" si="1"/>
        <v>750</v>
      </c>
      <c r="V282" s="18"/>
      <c r="W282" s="18"/>
    </row>
    <row r="283" spans="1:23" ht="12.75">
      <c r="A283" s="2">
        <v>20</v>
      </c>
      <c r="B283" s="24" t="s">
        <v>110</v>
      </c>
      <c r="C283" s="24"/>
      <c r="D283" s="24"/>
      <c r="E283" s="24"/>
      <c r="F283" s="24"/>
      <c r="G283" s="24"/>
      <c r="H283" s="24"/>
      <c r="I283" s="24"/>
      <c r="J283" s="24"/>
      <c r="K283" s="17" t="s">
        <v>291</v>
      </c>
      <c r="L283" s="17"/>
      <c r="M283" s="18">
        <v>1.3</v>
      </c>
      <c r="N283" s="18"/>
      <c r="O283" s="18">
        <v>52</v>
      </c>
      <c r="P283" s="18"/>
      <c r="Q283" s="18"/>
      <c r="R283" s="18">
        <f t="shared" si="0"/>
        <v>67.60000000000001</v>
      </c>
      <c r="S283" s="18"/>
      <c r="T283" s="18"/>
      <c r="U283" s="18">
        <f t="shared" si="1"/>
        <v>67.60000000000001</v>
      </c>
      <c r="V283" s="18"/>
      <c r="W283" s="18"/>
    </row>
    <row r="284" spans="1:23" ht="12.75">
      <c r="A284" s="2">
        <v>21</v>
      </c>
      <c r="B284" s="24" t="s">
        <v>111</v>
      </c>
      <c r="C284" s="24"/>
      <c r="D284" s="24"/>
      <c r="E284" s="24"/>
      <c r="F284" s="24"/>
      <c r="G284" s="24"/>
      <c r="H284" s="24"/>
      <c r="I284" s="24"/>
      <c r="J284" s="24"/>
      <c r="K284" s="17" t="s">
        <v>291</v>
      </c>
      <c r="L284" s="17"/>
      <c r="M284" s="18">
        <v>3</v>
      </c>
      <c r="N284" s="18"/>
      <c r="O284" s="18">
        <v>16.8</v>
      </c>
      <c r="P284" s="18"/>
      <c r="Q284" s="18"/>
      <c r="R284" s="18">
        <f t="shared" si="0"/>
        <v>50.400000000000006</v>
      </c>
      <c r="S284" s="18"/>
      <c r="T284" s="18"/>
      <c r="U284" s="18">
        <f t="shared" si="1"/>
        <v>50.400000000000006</v>
      </c>
      <c r="V284" s="18"/>
      <c r="W284" s="18"/>
    </row>
    <row r="285" spans="1:23" ht="12.75">
      <c r="A285" s="2">
        <v>22</v>
      </c>
      <c r="B285" s="24" t="s">
        <v>112</v>
      </c>
      <c r="C285" s="24"/>
      <c r="D285" s="24"/>
      <c r="E285" s="24"/>
      <c r="F285" s="24"/>
      <c r="G285" s="24"/>
      <c r="H285" s="24"/>
      <c r="I285" s="24"/>
      <c r="J285" s="24"/>
      <c r="K285" s="17" t="s">
        <v>291</v>
      </c>
      <c r="L285" s="17"/>
      <c r="M285" s="18">
        <v>30</v>
      </c>
      <c r="N285" s="18"/>
      <c r="O285" s="18">
        <v>12</v>
      </c>
      <c r="P285" s="18"/>
      <c r="Q285" s="18"/>
      <c r="R285" s="18">
        <f t="shared" si="0"/>
        <v>360</v>
      </c>
      <c r="S285" s="18"/>
      <c r="T285" s="18"/>
      <c r="U285" s="18">
        <f t="shared" si="1"/>
        <v>360</v>
      </c>
      <c r="V285" s="18"/>
      <c r="W285" s="18"/>
    </row>
    <row r="286" spans="1:23" ht="12.75">
      <c r="A286" s="2">
        <v>23</v>
      </c>
      <c r="B286" s="24" t="s">
        <v>113</v>
      </c>
      <c r="C286" s="24"/>
      <c r="D286" s="24"/>
      <c r="E286" s="24"/>
      <c r="F286" s="24"/>
      <c r="G286" s="24"/>
      <c r="H286" s="24"/>
      <c r="I286" s="24"/>
      <c r="J286" s="24"/>
      <c r="K286" s="17" t="s">
        <v>292</v>
      </c>
      <c r="L286" s="17"/>
      <c r="M286" s="18">
        <v>2</v>
      </c>
      <c r="N286" s="18"/>
      <c r="O286" s="18">
        <v>22</v>
      </c>
      <c r="P286" s="18"/>
      <c r="Q286" s="18"/>
      <c r="R286" s="18">
        <f t="shared" si="0"/>
        <v>44</v>
      </c>
      <c r="S286" s="18"/>
      <c r="T286" s="18"/>
      <c r="U286" s="18">
        <f t="shared" si="1"/>
        <v>44</v>
      </c>
      <c r="V286" s="18"/>
      <c r="W286" s="18"/>
    </row>
    <row r="287" spans="1:23" ht="12.75">
      <c r="A287" s="2">
        <v>24</v>
      </c>
      <c r="B287" s="24" t="s">
        <v>5</v>
      </c>
      <c r="C287" s="24"/>
      <c r="D287" s="24"/>
      <c r="E287" s="24"/>
      <c r="F287" s="24"/>
      <c r="G287" s="24"/>
      <c r="H287" s="24"/>
      <c r="I287" s="24"/>
      <c r="J287" s="24"/>
      <c r="K287" s="17" t="s">
        <v>289</v>
      </c>
      <c r="L287" s="17"/>
      <c r="M287" s="18">
        <v>4</v>
      </c>
      <c r="N287" s="18"/>
      <c r="O287" s="18">
        <v>450.6</v>
      </c>
      <c r="P287" s="18"/>
      <c r="Q287" s="18"/>
      <c r="R287" s="18">
        <f t="shared" si="0"/>
        <v>1802.4</v>
      </c>
      <c r="S287" s="18"/>
      <c r="T287" s="18"/>
      <c r="U287" s="18">
        <f t="shared" si="1"/>
        <v>1802.4</v>
      </c>
      <c r="V287" s="18"/>
      <c r="W287" s="18"/>
    </row>
    <row r="288" spans="1:23" ht="12.75">
      <c r="A288" s="2">
        <v>25</v>
      </c>
      <c r="B288" s="24" t="s">
        <v>114</v>
      </c>
      <c r="C288" s="24"/>
      <c r="D288" s="24"/>
      <c r="E288" s="24"/>
      <c r="F288" s="24"/>
      <c r="G288" s="24"/>
      <c r="H288" s="24"/>
      <c r="I288" s="24"/>
      <c r="J288" s="24"/>
      <c r="K288" s="17" t="s">
        <v>292</v>
      </c>
      <c r="L288" s="17"/>
      <c r="M288" s="18">
        <v>0.6</v>
      </c>
      <c r="N288" s="18"/>
      <c r="O288" s="18">
        <v>23</v>
      </c>
      <c r="P288" s="18"/>
      <c r="Q288" s="18"/>
      <c r="R288" s="18">
        <f t="shared" si="0"/>
        <v>13.799999999999999</v>
      </c>
      <c r="S288" s="18"/>
      <c r="T288" s="18"/>
      <c r="U288" s="18">
        <f t="shared" si="1"/>
        <v>13.799999999999999</v>
      </c>
      <c r="V288" s="18"/>
      <c r="W288" s="18"/>
    </row>
    <row r="289" spans="1:23" ht="12.75">
      <c r="A289" s="2">
        <v>26</v>
      </c>
      <c r="B289" s="24" t="s">
        <v>115</v>
      </c>
      <c r="C289" s="24"/>
      <c r="D289" s="24"/>
      <c r="E289" s="24"/>
      <c r="F289" s="24"/>
      <c r="G289" s="24"/>
      <c r="H289" s="24"/>
      <c r="I289" s="24"/>
      <c r="J289" s="24"/>
      <c r="K289" s="17" t="s">
        <v>292</v>
      </c>
      <c r="L289" s="17"/>
      <c r="M289" s="18">
        <v>1.5</v>
      </c>
      <c r="N289" s="18"/>
      <c r="O289" s="18">
        <v>23</v>
      </c>
      <c r="P289" s="18"/>
      <c r="Q289" s="18"/>
      <c r="R289" s="18">
        <f t="shared" si="0"/>
        <v>34.5</v>
      </c>
      <c r="S289" s="18"/>
      <c r="T289" s="18"/>
      <c r="U289" s="18">
        <f t="shared" si="1"/>
        <v>34.5</v>
      </c>
      <c r="V289" s="18"/>
      <c r="W289" s="18"/>
    </row>
    <row r="290" spans="1:23" ht="12.75">
      <c r="A290" s="2">
        <v>27</v>
      </c>
      <c r="B290" s="24" t="s">
        <v>9</v>
      </c>
      <c r="C290" s="24"/>
      <c r="D290" s="24"/>
      <c r="E290" s="24"/>
      <c r="F290" s="24"/>
      <c r="G290" s="24"/>
      <c r="H290" s="24"/>
      <c r="I290" s="24"/>
      <c r="J290" s="24"/>
      <c r="K290" s="17" t="s">
        <v>289</v>
      </c>
      <c r="L290" s="17"/>
      <c r="M290" s="18">
        <v>10</v>
      </c>
      <c r="N290" s="18"/>
      <c r="O290" s="18">
        <v>4.8</v>
      </c>
      <c r="P290" s="18"/>
      <c r="Q290" s="18"/>
      <c r="R290" s="18">
        <f t="shared" si="0"/>
        <v>48</v>
      </c>
      <c r="S290" s="18"/>
      <c r="T290" s="18"/>
      <c r="U290" s="18">
        <f t="shared" si="1"/>
        <v>48</v>
      </c>
      <c r="V290" s="18"/>
      <c r="W290" s="18"/>
    </row>
    <row r="291" spans="1:23" ht="12.75">
      <c r="A291" s="2">
        <v>28</v>
      </c>
      <c r="B291" s="24" t="s">
        <v>116</v>
      </c>
      <c r="C291" s="24"/>
      <c r="D291" s="24"/>
      <c r="E291" s="24"/>
      <c r="F291" s="24"/>
      <c r="G291" s="24"/>
      <c r="H291" s="24"/>
      <c r="I291" s="24"/>
      <c r="J291" s="24"/>
      <c r="K291" s="17" t="s">
        <v>291</v>
      </c>
      <c r="L291" s="17"/>
      <c r="M291" s="18">
        <v>0.5</v>
      </c>
      <c r="N291" s="18"/>
      <c r="O291" s="18">
        <v>45</v>
      </c>
      <c r="P291" s="18"/>
      <c r="Q291" s="18"/>
      <c r="R291" s="18">
        <f t="shared" si="0"/>
        <v>22.5</v>
      </c>
      <c r="S291" s="18"/>
      <c r="T291" s="18"/>
      <c r="U291" s="18">
        <f t="shared" si="1"/>
        <v>22.5</v>
      </c>
      <c r="V291" s="18"/>
      <c r="W291" s="18"/>
    </row>
    <row r="292" spans="1:23" ht="12.75">
      <c r="A292" s="2">
        <v>29</v>
      </c>
      <c r="B292" s="24" t="s">
        <v>117</v>
      </c>
      <c r="C292" s="24"/>
      <c r="D292" s="24"/>
      <c r="E292" s="24"/>
      <c r="F292" s="24"/>
      <c r="G292" s="24"/>
      <c r="H292" s="24"/>
      <c r="I292" s="24"/>
      <c r="J292" s="24"/>
      <c r="K292" s="17" t="s">
        <v>291</v>
      </c>
      <c r="L292" s="17"/>
      <c r="M292" s="18">
        <v>6</v>
      </c>
      <c r="N292" s="18"/>
      <c r="O292" s="18">
        <v>36</v>
      </c>
      <c r="P292" s="18"/>
      <c r="Q292" s="18"/>
      <c r="R292" s="18">
        <f t="shared" si="0"/>
        <v>216</v>
      </c>
      <c r="S292" s="18"/>
      <c r="T292" s="18"/>
      <c r="U292" s="18">
        <f t="shared" si="1"/>
        <v>216</v>
      </c>
      <c r="V292" s="18"/>
      <c r="W292" s="18"/>
    </row>
    <row r="293" spans="1:23" ht="12.75">
      <c r="A293" s="2">
        <v>30</v>
      </c>
      <c r="B293" s="24" t="s">
        <v>118</v>
      </c>
      <c r="C293" s="24"/>
      <c r="D293" s="24"/>
      <c r="E293" s="24"/>
      <c r="F293" s="24"/>
      <c r="G293" s="24"/>
      <c r="H293" s="24"/>
      <c r="I293" s="24"/>
      <c r="J293" s="24"/>
      <c r="K293" s="17" t="s">
        <v>289</v>
      </c>
      <c r="L293" s="17"/>
      <c r="M293" s="18">
        <v>6</v>
      </c>
      <c r="N293" s="18"/>
      <c r="O293" s="18">
        <v>29.75</v>
      </c>
      <c r="P293" s="18"/>
      <c r="Q293" s="18"/>
      <c r="R293" s="18">
        <f t="shared" si="0"/>
        <v>178.5</v>
      </c>
      <c r="S293" s="18"/>
      <c r="T293" s="18"/>
      <c r="U293" s="18">
        <f t="shared" si="1"/>
        <v>178.5</v>
      </c>
      <c r="V293" s="18"/>
      <c r="W293" s="18"/>
    </row>
    <row r="294" spans="1:23" ht="12.75">
      <c r="A294" s="2">
        <v>31</v>
      </c>
      <c r="B294" s="24" t="s">
        <v>119</v>
      </c>
      <c r="C294" s="24"/>
      <c r="D294" s="24"/>
      <c r="E294" s="24"/>
      <c r="F294" s="24"/>
      <c r="G294" s="24"/>
      <c r="H294" s="24"/>
      <c r="I294" s="24"/>
      <c r="J294" s="24"/>
      <c r="K294" s="17" t="s">
        <v>292</v>
      </c>
      <c r="L294" s="17"/>
      <c r="M294" s="18">
        <v>6</v>
      </c>
      <c r="N294" s="18"/>
      <c r="O294" s="18">
        <v>45</v>
      </c>
      <c r="P294" s="18"/>
      <c r="Q294" s="18"/>
      <c r="R294" s="18">
        <f t="shared" si="0"/>
        <v>270</v>
      </c>
      <c r="S294" s="18"/>
      <c r="T294" s="18"/>
      <c r="U294" s="18">
        <f t="shared" si="1"/>
        <v>270</v>
      </c>
      <c r="V294" s="18"/>
      <c r="W294" s="18"/>
    </row>
    <row r="295" spans="1:23" ht="12.75">
      <c r="A295" s="2">
        <v>32</v>
      </c>
      <c r="B295" s="24" t="s">
        <v>120</v>
      </c>
      <c r="C295" s="24"/>
      <c r="D295" s="24"/>
      <c r="E295" s="24"/>
      <c r="F295" s="24"/>
      <c r="G295" s="24"/>
      <c r="H295" s="24"/>
      <c r="I295" s="24"/>
      <c r="J295" s="24"/>
      <c r="K295" s="17" t="s">
        <v>292</v>
      </c>
      <c r="L295" s="17"/>
      <c r="M295" s="18">
        <v>40</v>
      </c>
      <c r="N295" s="18"/>
      <c r="O295" s="18">
        <v>73</v>
      </c>
      <c r="P295" s="18"/>
      <c r="Q295" s="18"/>
      <c r="R295" s="18">
        <f t="shared" si="0"/>
        <v>2920</v>
      </c>
      <c r="S295" s="18"/>
      <c r="T295" s="18"/>
      <c r="U295" s="18">
        <f t="shared" si="1"/>
        <v>2920</v>
      </c>
      <c r="V295" s="18"/>
      <c r="W295" s="18"/>
    </row>
    <row r="296" spans="1:23" ht="14.25" customHeight="1">
      <c r="A296" s="3"/>
      <c r="B296" s="25" t="s">
        <v>278</v>
      </c>
      <c r="C296" s="25"/>
      <c r="D296" s="25"/>
      <c r="E296" s="25"/>
      <c r="F296" s="25"/>
      <c r="G296" s="25"/>
      <c r="H296" s="25"/>
      <c r="I296" s="25"/>
      <c r="J296" s="25"/>
      <c r="K296" s="27"/>
      <c r="L296" s="27"/>
      <c r="M296" s="28"/>
      <c r="N296" s="28"/>
      <c r="O296" s="28"/>
      <c r="P296" s="28"/>
      <c r="Q296" s="28"/>
      <c r="R296" s="28">
        <f>SUM(R276:T295)</f>
        <v>9009.439999999999</v>
      </c>
      <c r="S296" s="28"/>
      <c r="T296" s="28"/>
      <c r="U296" s="28">
        <f>SUM(U276:W295)</f>
        <v>9009.439999999999</v>
      </c>
      <c r="V296" s="28"/>
      <c r="W296" s="28"/>
    </row>
    <row r="297" ht="12.75" hidden="1"/>
    <row r="298" spans="8:12" ht="12.75" hidden="1">
      <c r="H298" s="9"/>
      <c r="I298" s="9"/>
      <c r="J298" s="9"/>
      <c r="K298" s="9"/>
      <c r="L298" s="9"/>
    </row>
    <row r="299" spans="1:23" ht="12.75">
      <c r="A299" s="23" t="s">
        <v>266</v>
      </c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</row>
    <row r="300" spans="1:23" ht="12.75">
      <c r="A300" s="23" t="s">
        <v>294</v>
      </c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</row>
    <row r="301" spans="1:23" ht="12.75">
      <c r="A301" s="23" t="s">
        <v>60</v>
      </c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</row>
    <row r="302" spans="1:23" ht="12.75">
      <c r="A302" s="23" t="s">
        <v>0</v>
      </c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</row>
    <row r="303" ht="1.5" customHeight="1"/>
    <row r="304" spans="1:23" ht="12.75">
      <c r="A304" s="17" t="s">
        <v>268</v>
      </c>
      <c r="B304" s="17" t="s">
        <v>288</v>
      </c>
      <c r="C304" s="17"/>
      <c r="D304" s="17"/>
      <c r="E304" s="17"/>
      <c r="F304" s="17"/>
      <c r="G304" s="17"/>
      <c r="H304" s="17"/>
      <c r="I304" s="17"/>
      <c r="J304" s="17" t="s">
        <v>16</v>
      </c>
      <c r="K304" s="17"/>
      <c r="L304" s="17" t="s">
        <v>287</v>
      </c>
      <c r="M304" s="17"/>
      <c r="N304" s="17" t="s">
        <v>285</v>
      </c>
      <c r="O304" s="17"/>
      <c r="P304" s="17" t="s">
        <v>295</v>
      </c>
      <c r="Q304" s="17"/>
      <c r="R304" s="17" t="s">
        <v>271</v>
      </c>
      <c r="S304" s="17"/>
      <c r="T304" s="17"/>
      <c r="U304" s="17"/>
      <c r="V304" s="17"/>
      <c r="W304" s="17"/>
    </row>
    <row r="305" spans="1:23" ht="53.2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 t="s">
        <v>283</v>
      </c>
      <c r="S305" s="17"/>
      <c r="T305" s="17"/>
      <c r="U305" s="17" t="s">
        <v>284</v>
      </c>
      <c r="V305" s="17"/>
      <c r="W305" s="17"/>
    </row>
    <row r="306" spans="1:23" ht="12.75">
      <c r="A306" s="5">
        <v>1</v>
      </c>
      <c r="B306" s="32">
        <v>2</v>
      </c>
      <c r="C306" s="32"/>
      <c r="D306" s="32"/>
      <c r="E306" s="32"/>
      <c r="F306" s="32"/>
      <c r="G306" s="32"/>
      <c r="H306" s="32"/>
      <c r="I306" s="32"/>
      <c r="J306" s="32">
        <v>3</v>
      </c>
      <c r="K306" s="32"/>
      <c r="L306" s="32">
        <v>4</v>
      </c>
      <c r="M306" s="32"/>
      <c r="N306" s="32">
        <v>5</v>
      </c>
      <c r="O306" s="32"/>
      <c r="P306" s="32">
        <v>6</v>
      </c>
      <c r="Q306" s="32"/>
      <c r="R306" s="32">
        <v>7</v>
      </c>
      <c r="S306" s="32"/>
      <c r="T306" s="32"/>
      <c r="U306" s="32">
        <v>8</v>
      </c>
      <c r="V306" s="32"/>
      <c r="W306" s="32"/>
    </row>
    <row r="307" spans="1:23" ht="12.75">
      <c r="A307" s="2"/>
      <c r="B307" s="25" t="s">
        <v>122</v>
      </c>
      <c r="C307" s="25"/>
      <c r="D307" s="25"/>
      <c r="E307" s="25"/>
      <c r="F307" s="25"/>
      <c r="G307" s="25"/>
      <c r="H307" s="25"/>
      <c r="I307" s="25"/>
      <c r="J307" s="33"/>
      <c r="K307" s="33"/>
      <c r="L307" s="17"/>
      <c r="M307" s="17"/>
      <c r="N307" s="18"/>
      <c r="O307" s="18"/>
      <c r="P307" s="17"/>
      <c r="Q307" s="17"/>
      <c r="R307" s="18"/>
      <c r="S307" s="18"/>
      <c r="T307" s="18"/>
      <c r="U307" s="18"/>
      <c r="V307" s="18"/>
      <c r="W307" s="18"/>
    </row>
    <row r="308" spans="1:23" ht="12.75">
      <c r="A308" s="2">
        <v>1</v>
      </c>
      <c r="B308" s="24" t="s">
        <v>103</v>
      </c>
      <c r="C308" s="24"/>
      <c r="D308" s="24"/>
      <c r="E308" s="24"/>
      <c r="F308" s="24"/>
      <c r="G308" s="24"/>
      <c r="H308" s="24"/>
      <c r="I308" s="24"/>
      <c r="J308" s="16">
        <v>0.25</v>
      </c>
      <c r="K308" s="16"/>
      <c r="L308" s="17" t="s">
        <v>289</v>
      </c>
      <c r="M308" s="17"/>
      <c r="N308" s="18">
        <v>120.6</v>
      </c>
      <c r="O308" s="18"/>
      <c r="P308" s="17">
        <v>1</v>
      </c>
      <c r="Q308" s="17"/>
      <c r="R308" s="18">
        <f aca="true" t="shared" si="2" ref="R308:R354">J308*N308*P308</f>
        <v>30.15</v>
      </c>
      <c r="S308" s="18"/>
      <c r="T308" s="18"/>
      <c r="U308" s="18">
        <f aca="true" t="shared" si="3" ref="U308:U354">R308*$S$11</f>
        <v>30.15</v>
      </c>
      <c r="V308" s="18"/>
      <c r="W308" s="18"/>
    </row>
    <row r="309" spans="1:23" ht="12.75">
      <c r="A309" s="2">
        <v>2</v>
      </c>
      <c r="B309" s="24" t="s">
        <v>297</v>
      </c>
      <c r="C309" s="24"/>
      <c r="D309" s="24"/>
      <c r="E309" s="24"/>
      <c r="F309" s="24"/>
      <c r="G309" s="24"/>
      <c r="H309" s="24"/>
      <c r="I309" s="24"/>
      <c r="J309" s="16">
        <v>0.1</v>
      </c>
      <c r="K309" s="16"/>
      <c r="L309" s="17" t="s">
        <v>289</v>
      </c>
      <c r="M309" s="17"/>
      <c r="N309" s="18">
        <v>140</v>
      </c>
      <c r="O309" s="18"/>
      <c r="P309" s="17">
        <v>2</v>
      </c>
      <c r="Q309" s="17"/>
      <c r="R309" s="18">
        <f t="shared" si="2"/>
        <v>28</v>
      </c>
      <c r="S309" s="18"/>
      <c r="T309" s="18"/>
      <c r="U309" s="18">
        <f t="shared" si="3"/>
        <v>28</v>
      </c>
      <c r="V309" s="18"/>
      <c r="W309" s="18"/>
    </row>
    <row r="310" spans="1:23" ht="24.75" customHeight="1">
      <c r="A310" s="2">
        <v>3</v>
      </c>
      <c r="B310" s="24" t="s">
        <v>298</v>
      </c>
      <c r="C310" s="24"/>
      <c r="D310" s="24"/>
      <c r="E310" s="24"/>
      <c r="F310" s="24"/>
      <c r="G310" s="24"/>
      <c r="H310" s="24"/>
      <c r="I310" s="24"/>
      <c r="J310" s="16">
        <v>0.04</v>
      </c>
      <c r="K310" s="16"/>
      <c r="L310" s="17" t="s">
        <v>289</v>
      </c>
      <c r="M310" s="17"/>
      <c r="N310" s="18">
        <v>45</v>
      </c>
      <c r="O310" s="18"/>
      <c r="P310" s="17">
        <v>1</v>
      </c>
      <c r="Q310" s="17"/>
      <c r="R310" s="18">
        <f t="shared" si="2"/>
        <v>1.8</v>
      </c>
      <c r="S310" s="18"/>
      <c r="T310" s="18"/>
      <c r="U310" s="18">
        <f t="shared" si="3"/>
        <v>1.8</v>
      </c>
      <c r="V310" s="18"/>
      <c r="W310" s="18"/>
    </row>
    <row r="311" spans="1:23" ht="12.75">
      <c r="A311" s="2">
        <v>4</v>
      </c>
      <c r="B311" s="24" t="s">
        <v>123</v>
      </c>
      <c r="C311" s="24"/>
      <c r="D311" s="24"/>
      <c r="E311" s="24"/>
      <c r="F311" s="24"/>
      <c r="G311" s="24"/>
      <c r="H311" s="24"/>
      <c r="I311" s="24"/>
      <c r="J311" s="16">
        <v>0.1</v>
      </c>
      <c r="K311" s="16"/>
      <c r="L311" s="17" t="s">
        <v>289</v>
      </c>
      <c r="M311" s="17"/>
      <c r="N311" s="18">
        <v>101.7</v>
      </c>
      <c r="O311" s="18"/>
      <c r="P311" s="17">
        <v>1</v>
      </c>
      <c r="Q311" s="17"/>
      <c r="R311" s="18">
        <f t="shared" si="2"/>
        <v>10.170000000000002</v>
      </c>
      <c r="S311" s="18"/>
      <c r="T311" s="18"/>
      <c r="U311" s="18">
        <f t="shared" si="3"/>
        <v>10.170000000000002</v>
      </c>
      <c r="V311" s="18"/>
      <c r="W311" s="18"/>
    </row>
    <row r="312" spans="1:23" ht="12.75">
      <c r="A312" s="2">
        <v>5</v>
      </c>
      <c r="B312" s="24" t="s">
        <v>11</v>
      </c>
      <c r="C312" s="24"/>
      <c r="D312" s="24"/>
      <c r="E312" s="24"/>
      <c r="F312" s="24"/>
      <c r="G312" s="24"/>
      <c r="H312" s="24"/>
      <c r="I312" s="24"/>
      <c r="J312" s="16">
        <v>0.1</v>
      </c>
      <c r="K312" s="16"/>
      <c r="L312" s="17" t="s">
        <v>289</v>
      </c>
      <c r="M312" s="17"/>
      <c r="N312" s="18">
        <v>135.4</v>
      </c>
      <c r="O312" s="18"/>
      <c r="P312" s="17">
        <v>2</v>
      </c>
      <c r="Q312" s="17"/>
      <c r="R312" s="18">
        <f t="shared" si="2"/>
        <v>27.080000000000002</v>
      </c>
      <c r="S312" s="18"/>
      <c r="T312" s="18"/>
      <c r="U312" s="18">
        <f t="shared" si="3"/>
        <v>27.080000000000002</v>
      </c>
      <c r="V312" s="18"/>
      <c r="W312" s="18"/>
    </row>
    <row r="313" spans="1:23" ht="12.75">
      <c r="A313" s="2">
        <v>6</v>
      </c>
      <c r="B313" s="24" t="s">
        <v>12</v>
      </c>
      <c r="C313" s="24"/>
      <c r="D313" s="24"/>
      <c r="E313" s="24"/>
      <c r="F313" s="24"/>
      <c r="G313" s="24"/>
      <c r="H313" s="24"/>
      <c r="I313" s="24"/>
      <c r="J313" s="16">
        <v>0.13</v>
      </c>
      <c r="K313" s="16"/>
      <c r="L313" s="17" t="s">
        <v>289</v>
      </c>
      <c r="M313" s="17"/>
      <c r="N313" s="18">
        <v>20</v>
      </c>
      <c r="O313" s="18"/>
      <c r="P313" s="17">
        <v>1</v>
      </c>
      <c r="Q313" s="17"/>
      <c r="R313" s="18">
        <f t="shared" si="2"/>
        <v>2.6</v>
      </c>
      <c r="S313" s="18"/>
      <c r="T313" s="18"/>
      <c r="U313" s="18">
        <f t="shared" si="3"/>
        <v>2.6</v>
      </c>
      <c r="V313" s="18"/>
      <c r="W313" s="18"/>
    </row>
    <row r="314" spans="1:23" ht="12.75">
      <c r="A314" s="2">
        <v>7</v>
      </c>
      <c r="B314" s="24" t="s">
        <v>13</v>
      </c>
      <c r="C314" s="24"/>
      <c r="D314" s="24"/>
      <c r="E314" s="24"/>
      <c r="F314" s="24"/>
      <c r="G314" s="24"/>
      <c r="H314" s="24"/>
      <c r="I314" s="24"/>
      <c r="J314" s="16">
        <v>0.03</v>
      </c>
      <c r="K314" s="16"/>
      <c r="L314" s="17" t="s">
        <v>289</v>
      </c>
      <c r="M314" s="17"/>
      <c r="N314" s="18">
        <v>364.41</v>
      </c>
      <c r="O314" s="18"/>
      <c r="P314" s="17">
        <v>1</v>
      </c>
      <c r="Q314" s="17"/>
      <c r="R314" s="18">
        <f t="shared" si="2"/>
        <v>10.9323</v>
      </c>
      <c r="S314" s="18"/>
      <c r="T314" s="18"/>
      <c r="U314" s="18">
        <f t="shared" si="3"/>
        <v>10.9323</v>
      </c>
      <c r="V314" s="18"/>
      <c r="W314" s="18"/>
    </row>
    <row r="315" spans="1:23" ht="12.75">
      <c r="A315" s="2">
        <v>8</v>
      </c>
      <c r="B315" s="24" t="s">
        <v>14</v>
      </c>
      <c r="C315" s="24"/>
      <c r="D315" s="24"/>
      <c r="E315" s="24"/>
      <c r="F315" s="24"/>
      <c r="G315" s="24"/>
      <c r="H315" s="24"/>
      <c r="I315" s="24"/>
      <c r="J315" s="16">
        <v>0.05</v>
      </c>
      <c r="K315" s="16"/>
      <c r="L315" s="17" t="s">
        <v>289</v>
      </c>
      <c r="M315" s="17"/>
      <c r="N315" s="18">
        <v>600</v>
      </c>
      <c r="O315" s="18"/>
      <c r="P315" s="17">
        <v>1</v>
      </c>
      <c r="Q315" s="17"/>
      <c r="R315" s="18">
        <f t="shared" si="2"/>
        <v>30</v>
      </c>
      <c r="S315" s="18"/>
      <c r="T315" s="18"/>
      <c r="U315" s="18">
        <f t="shared" si="3"/>
        <v>30</v>
      </c>
      <c r="V315" s="18"/>
      <c r="W315" s="18"/>
    </row>
    <row r="316" spans="1:23" ht="12.75">
      <c r="A316" s="2">
        <v>9</v>
      </c>
      <c r="B316" s="24" t="s">
        <v>124</v>
      </c>
      <c r="C316" s="24"/>
      <c r="D316" s="24"/>
      <c r="E316" s="24"/>
      <c r="F316" s="24"/>
      <c r="G316" s="24"/>
      <c r="H316" s="24"/>
      <c r="I316" s="24"/>
      <c r="J316" s="16">
        <v>0.05</v>
      </c>
      <c r="K316" s="16"/>
      <c r="L316" s="17" t="s">
        <v>289</v>
      </c>
      <c r="M316" s="17"/>
      <c r="N316" s="18">
        <v>310</v>
      </c>
      <c r="O316" s="18"/>
      <c r="P316" s="17">
        <v>1</v>
      </c>
      <c r="Q316" s="17"/>
      <c r="R316" s="18">
        <f t="shared" si="2"/>
        <v>15.5</v>
      </c>
      <c r="S316" s="18"/>
      <c r="T316" s="18"/>
      <c r="U316" s="18">
        <f t="shared" si="3"/>
        <v>15.5</v>
      </c>
      <c r="V316" s="18"/>
      <c r="W316" s="18"/>
    </row>
    <row r="317" spans="1:23" ht="12.75">
      <c r="A317" s="2">
        <v>10</v>
      </c>
      <c r="B317" s="24" t="s">
        <v>125</v>
      </c>
      <c r="C317" s="24"/>
      <c r="D317" s="24"/>
      <c r="E317" s="24"/>
      <c r="F317" s="24"/>
      <c r="G317" s="24"/>
      <c r="H317" s="24"/>
      <c r="I317" s="24"/>
      <c r="J317" s="16">
        <v>0.1</v>
      </c>
      <c r="K317" s="16"/>
      <c r="L317" s="17" t="s">
        <v>289</v>
      </c>
      <c r="M317" s="17"/>
      <c r="N317" s="18">
        <v>172.72</v>
      </c>
      <c r="O317" s="18"/>
      <c r="P317" s="17">
        <v>1</v>
      </c>
      <c r="Q317" s="17"/>
      <c r="R317" s="18">
        <f t="shared" si="2"/>
        <v>17.272000000000002</v>
      </c>
      <c r="S317" s="18"/>
      <c r="T317" s="18"/>
      <c r="U317" s="18">
        <f t="shared" si="3"/>
        <v>17.272000000000002</v>
      </c>
      <c r="V317" s="18"/>
      <c r="W317" s="18"/>
    </row>
    <row r="318" spans="1:23" ht="12.75">
      <c r="A318" s="2">
        <v>11</v>
      </c>
      <c r="B318" s="24" t="s">
        <v>126</v>
      </c>
      <c r="C318" s="24"/>
      <c r="D318" s="24"/>
      <c r="E318" s="24"/>
      <c r="F318" s="24"/>
      <c r="G318" s="24"/>
      <c r="H318" s="24"/>
      <c r="I318" s="24"/>
      <c r="J318" s="16">
        <v>0.05</v>
      </c>
      <c r="K318" s="16"/>
      <c r="L318" s="17" t="s">
        <v>289</v>
      </c>
      <c r="M318" s="17"/>
      <c r="N318" s="18">
        <v>45</v>
      </c>
      <c r="O318" s="18"/>
      <c r="P318" s="17">
        <v>1</v>
      </c>
      <c r="Q318" s="17"/>
      <c r="R318" s="18">
        <f t="shared" si="2"/>
        <v>2.25</v>
      </c>
      <c r="S318" s="18"/>
      <c r="T318" s="18"/>
      <c r="U318" s="18">
        <f t="shared" si="3"/>
        <v>2.25</v>
      </c>
      <c r="V318" s="18"/>
      <c r="W318" s="18"/>
    </row>
    <row r="319" spans="1:23" ht="12.75">
      <c r="A319" s="2">
        <v>12</v>
      </c>
      <c r="B319" s="24" t="s">
        <v>127</v>
      </c>
      <c r="C319" s="24"/>
      <c r="D319" s="24"/>
      <c r="E319" s="24"/>
      <c r="F319" s="24"/>
      <c r="G319" s="24"/>
      <c r="H319" s="24"/>
      <c r="I319" s="24"/>
      <c r="J319" s="16">
        <v>0.08</v>
      </c>
      <c r="K319" s="16"/>
      <c r="L319" s="17" t="s">
        <v>289</v>
      </c>
      <c r="M319" s="17"/>
      <c r="N319" s="18">
        <v>80</v>
      </c>
      <c r="O319" s="18"/>
      <c r="P319" s="17">
        <v>1</v>
      </c>
      <c r="Q319" s="17"/>
      <c r="R319" s="18">
        <f t="shared" si="2"/>
        <v>6.4</v>
      </c>
      <c r="S319" s="18"/>
      <c r="T319" s="18"/>
      <c r="U319" s="18">
        <f t="shared" si="3"/>
        <v>6.4</v>
      </c>
      <c r="V319" s="18"/>
      <c r="W319" s="18"/>
    </row>
    <row r="320" spans="1:23" ht="12.75">
      <c r="A320" s="2">
        <v>13</v>
      </c>
      <c r="B320" s="24" t="s">
        <v>300</v>
      </c>
      <c r="C320" s="24"/>
      <c r="D320" s="24"/>
      <c r="E320" s="24"/>
      <c r="F320" s="24"/>
      <c r="G320" s="24"/>
      <c r="H320" s="24"/>
      <c r="I320" s="24"/>
      <c r="J320" s="16">
        <v>0.1</v>
      </c>
      <c r="K320" s="16"/>
      <c r="L320" s="17" t="s">
        <v>289</v>
      </c>
      <c r="M320" s="17"/>
      <c r="N320" s="18">
        <v>52</v>
      </c>
      <c r="O320" s="18"/>
      <c r="P320" s="17">
        <v>1</v>
      </c>
      <c r="Q320" s="17"/>
      <c r="R320" s="18">
        <f t="shared" si="2"/>
        <v>5.2</v>
      </c>
      <c r="S320" s="18"/>
      <c r="T320" s="18"/>
      <c r="U320" s="18">
        <f t="shared" si="3"/>
        <v>5.2</v>
      </c>
      <c r="V320" s="18"/>
      <c r="W320" s="18"/>
    </row>
    <row r="321" spans="1:23" ht="12.75">
      <c r="A321" s="2">
        <v>14</v>
      </c>
      <c r="B321" s="24" t="s">
        <v>301</v>
      </c>
      <c r="C321" s="24"/>
      <c r="D321" s="24"/>
      <c r="E321" s="24"/>
      <c r="F321" s="24"/>
      <c r="G321" s="24"/>
      <c r="H321" s="24"/>
      <c r="I321" s="24"/>
      <c r="J321" s="16">
        <v>0.05</v>
      </c>
      <c r="K321" s="16"/>
      <c r="L321" s="17" t="s">
        <v>289</v>
      </c>
      <c r="M321" s="17"/>
      <c r="N321" s="18">
        <v>600</v>
      </c>
      <c r="O321" s="18"/>
      <c r="P321" s="17">
        <v>1</v>
      </c>
      <c r="Q321" s="17"/>
      <c r="R321" s="18">
        <f t="shared" si="2"/>
        <v>30</v>
      </c>
      <c r="S321" s="18"/>
      <c r="T321" s="18"/>
      <c r="U321" s="18">
        <f t="shared" si="3"/>
        <v>30</v>
      </c>
      <c r="V321" s="18"/>
      <c r="W321" s="18"/>
    </row>
    <row r="322" spans="1:23" ht="12.75">
      <c r="A322" s="2">
        <v>15</v>
      </c>
      <c r="B322" s="24" t="s">
        <v>128</v>
      </c>
      <c r="C322" s="24"/>
      <c r="D322" s="24"/>
      <c r="E322" s="24"/>
      <c r="F322" s="24"/>
      <c r="G322" s="24"/>
      <c r="H322" s="24"/>
      <c r="I322" s="24"/>
      <c r="J322" s="16">
        <v>0.06</v>
      </c>
      <c r="K322" s="16"/>
      <c r="L322" s="17" t="s">
        <v>289</v>
      </c>
      <c r="M322" s="17"/>
      <c r="N322" s="18">
        <v>150</v>
      </c>
      <c r="O322" s="18"/>
      <c r="P322" s="17">
        <v>1</v>
      </c>
      <c r="Q322" s="17"/>
      <c r="R322" s="18">
        <f t="shared" si="2"/>
        <v>9</v>
      </c>
      <c r="S322" s="18"/>
      <c r="T322" s="18"/>
      <c r="U322" s="18">
        <f t="shared" si="3"/>
        <v>9</v>
      </c>
      <c r="V322" s="18"/>
      <c r="W322" s="18"/>
    </row>
    <row r="323" spans="1:23" ht="12.75">
      <c r="A323" s="2">
        <v>16</v>
      </c>
      <c r="B323" s="24" t="s">
        <v>129</v>
      </c>
      <c r="C323" s="24"/>
      <c r="D323" s="24"/>
      <c r="E323" s="24"/>
      <c r="F323" s="24"/>
      <c r="G323" s="24"/>
      <c r="H323" s="24"/>
      <c r="I323" s="24"/>
      <c r="J323" s="16">
        <v>0.25</v>
      </c>
      <c r="K323" s="16"/>
      <c r="L323" s="17" t="s">
        <v>289</v>
      </c>
      <c r="M323" s="17"/>
      <c r="N323" s="18">
        <v>58.1</v>
      </c>
      <c r="O323" s="18"/>
      <c r="P323" s="17">
        <v>1</v>
      </c>
      <c r="Q323" s="17"/>
      <c r="R323" s="18">
        <f t="shared" si="2"/>
        <v>14.525</v>
      </c>
      <c r="S323" s="18"/>
      <c r="T323" s="18"/>
      <c r="U323" s="18">
        <f t="shared" si="3"/>
        <v>14.525</v>
      </c>
      <c r="V323" s="18"/>
      <c r="W323" s="18"/>
    </row>
    <row r="324" spans="1:23" ht="12.75">
      <c r="A324" s="2">
        <v>17</v>
      </c>
      <c r="B324" s="24" t="s">
        <v>130</v>
      </c>
      <c r="C324" s="24"/>
      <c r="D324" s="24"/>
      <c r="E324" s="24"/>
      <c r="F324" s="24"/>
      <c r="G324" s="24"/>
      <c r="H324" s="24"/>
      <c r="I324" s="24"/>
      <c r="J324" s="16">
        <v>0.2</v>
      </c>
      <c r="K324" s="16"/>
      <c r="L324" s="17" t="s">
        <v>289</v>
      </c>
      <c r="M324" s="17"/>
      <c r="N324" s="18">
        <v>413.7</v>
      </c>
      <c r="O324" s="18"/>
      <c r="P324" s="17">
        <v>1</v>
      </c>
      <c r="Q324" s="17"/>
      <c r="R324" s="18">
        <f t="shared" si="2"/>
        <v>82.74000000000001</v>
      </c>
      <c r="S324" s="18"/>
      <c r="T324" s="18"/>
      <c r="U324" s="18">
        <f t="shared" si="3"/>
        <v>82.74000000000001</v>
      </c>
      <c r="V324" s="18"/>
      <c r="W324" s="18"/>
    </row>
    <row r="325" spans="1:23" ht="12.75">
      <c r="A325" s="2">
        <v>18</v>
      </c>
      <c r="B325" s="24" t="s">
        <v>131</v>
      </c>
      <c r="C325" s="24"/>
      <c r="D325" s="24"/>
      <c r="E325" s="24"/>
      <c r="F325" s="24"/>
      <c r="G325" s="24"/>
      <c r="H325" s="24"/>
      <c r="I325" s="24"/>
      <c r="J325" s="16">
        <v>0.15</v>
      </c>
      <c r="K325" s="16"/>
      <c r="L325" s="17" t="s">
        <v>289</v>
      </c>
      <c r="M325" s="17"/>
      <c r="N325" s="18">
        <v>1030</v>
      </c>
      <c r="O325" s="18"/>
      <c r="P325" s="17">
        <v>1</v>
      </c>
      <c r="Q325" s="17"/>
      <c r="R325" s="18">
        <f t="shared" si="2"/>
        <v>154.5</v>
      </c>
      <c r="S325" s="18"/>
      <c r="T325" s="18"/>
      <c r="U325" s="18">
        <f t="shared" si="3"/>
        <v>154.5</v>
      </c>
      <c r="V325" s="18"/>
      <c r="W325" s="18"/>
    </row>
    <row r="326" spans="1:23" ht="12.75">
      <c r="A326" s="2">
        <v>19</v>
      </c>
      <c r="B326" s="24" t="s">
        <v>132</v>
      </c>
      <c r="C326" s="24"/>
      <c r="D326" s="24"/>
      <c r="E326" s="24"/>
      <c r="F326" s="24"/>
      <c r="G326" s="24"/>
      <c r="H326" s="24"/>
      <c r="I326" s="24"/>
      <c r="J326" s="16">
        <v>0.1</v>
      </c>
      <c r="K326" s="16"/>
      <c r="L326" s="17" t="s">
        <v>289</v>
      </c>
      <c r="M326" s="17"/>
      <c r="N326" s="18">
        <v>31</v>
      </c>
      <c r="O326" s="18"/>
      <c r="P326" s="17">
        <v>1</v>
      </c>
      <c r="Q326" s="17"/>
      <c r="R326" s="18">
        <f t="shared" si="2"/>
        <v>3.1</v>
      </c>
      <c r="S326" s="18"/>
      <c r="T326" s="18"/>
      <c r="U326" s="18">
        <f t="shared" si="3"/>
        <v>3.1</v>
      </c>
      <c r="V326" s="18"/>
      <c r="W326" s="18"/>
    </row>
    <row r="327" spans="1:23" ht="12.75">
      <c r="A327" s="2">
        <v>20</v>
      </c>
      <c r="B327" s="24" t="s">
        <v>296</v>
      </c>
      <c r="C327" s="24"/>
      <c r="D327" s="24"/>
      <c r="E327" s="24"/>
      <c r="F327" s="24"/>
      <c r="G327" s="24"/>
      <c r="H327" s="24"/>
      <c r="I327" s="24"/>
      <c r="J327" s="16">
        <v>0.15</v>
      </c>
      <c r="K327" s="16"/>
      <c r="L327" s="17" t="s">
        <v>289</v>
      </c>
      <c r="M327" s="17"/>
      <c r="N327" s="18">
        <v>18</v>
      </c>
      <c r="O327" s="18"/>
      <c r="P327" s="17">
        <v>2</v>
      </c>
      <c r="Q327" s="17"/>
      <c r="R327" s="18">
        <f t="shared" si="2"/>
        <v>5.3999999999999995</v>
      </c>
      <c r="S327" s="18"/>
      <c r="T327" s="18"/>
      <c r="U327" s="18">
        <f t="shared" si="3"/>
        <v>5.3999999999999995</v>
      </c>
      <c r="V327" s="18"/>
      <c r="W327" s="18"/>
    </row>
    <row r="328" spans="1:23" ht="12.75">
      <c r="A328" s="2">
        <v>21</v>
      </c>
      <c r="B328" s="24" t="s">
        <v>299</v>
      </c>
      <c r="C328" s="24"/>
      <c r="D328" s="24"/>
      <c r="E328" s="24"/>
      <c r="F328" s="24"/>
      <c r="G328" s="24"/>
      <c r="H328" s="24"/>
      <c r="I328" s="24"/>
      <c r="J328" s="16">
        <v>0.07</v>
      </c>
      <c r="K328" s="16"/>
      <c r="L328" s="17" t="s">
        <v>289</v>
      </c>
      <c r="M328" s="17"/>
      <c r="N328" s="18">
        <v>310</v>
      </c>
      <c r="O328" s="18"/>
      <c r="P328" s="17">
        <v>1</v>
      </c>
      <c r="Q328" s="17"/>
      <c r="R328" s="18">
        <f t="shared" si="2"/>
        <v>21.700000000000003</v>
      </c>
      <c r="S328" s="18"/>
      <c r="T328" s="18"/>
      <c r="U328" s="18">
        <f t="shared" si="3"/>
        <v>21.700000000000003</v>
      </c>
      <c r="V328" s="18"/>
      <c r="W328" s="18"/>
    </row>
    <row r="329" spans="1:23" ht="12.75">
      <c r="A329" s="2">
        <v>22</v>
      </c>
      <c r="B329" s="24" t="s">
        <v>134</v>
      </c>
      <c r="C329" s="24"/>
      <c r="D329" s="24"/>
      <c r="E329" s="24"/>
      <c r="F329" s="24"/>
      <c r="G329" s="24"/>
      <c r="H329" s="24"/>
      <c r="I329" s="24"/>
      <c r="J329" s="16">
        <v>0.35</v>
      </c>
      <c r="K329" s="16"/>
      <c r="L329" s="17" t="s">
        <v>289</v>
      </c>
      <c r="M329" s="17"/>
      <c r="N329" s="18">
        <v>21</v>
      </c>
      <c r="O329" s="18"/>
      <c r="P329" s="17">
        <v>1</v>
      </c>
      <c r="Q329" s="17"/>
      <c r="R329" s="18">
        <f t="shared" si="2"/>
        <v>7.35</v>
      </c>
      <c r="S329" s="18"/>
      <c r="T329" s="18"/>
      <c r="U329" s="18">
        <f t="shared" si="3"/>
        <v>7.35</v>
      </c>
      <c r="V329" s="18"/>
      <c r="W329" s="18"/>
    </row>
    <row r="330" spans="1:23" ht="12.75">
      <c r="A330" s="2">
        <v>23</v>
      </c>
      <c r="B330" s="24" t="s">
        <v>135</v>
      </c>
      <c r="C330" s="24"/>
      <c r="D330" s="24"/>
      <c r="E330" s="24"/>
      <c r="F330" s="24"/>
      <c r="G330" s="24"/>
      <c r="H330" s="24"/>
      <c r="I330" s="24"/>
      <c r="J330" s="16">
        <v>0.18</v>
      </c>
      <c r="K330" s="16"/>
      <c r="L330" s="17" t="s">
        <v>289</v>
      </c>
      <c r="M330" s="17"/>
      <c r="N330" s="18">
        <v>180</v>
      </c>
      <c r="O330" s="18"/>
      <c r="P330" s="17">
        <v>1</v>
      </c>
      <c r="Q330" s="17"/>
      <c r="R330" s="18">
        <f t="shared" si="2"/>
        <v>32.4</v>
      </c>
      <c r="S330" s="18"/>
      <c r="T330" s="18"/>
      <c r="U330" s="18">
        <f t="shared" si="3"/>
        <v>32.4</v>
      </c>
      <c r="V330" s="18"/>
      <c r="W330" s="18"/>
    </row>
    <row r="331" spans="1:23" ht="12.75">
      <c r="A331" s="2">
        <v>24</v>
      </c>
      <c r="B331" s="24" t="s">
        <v>136</v>
      </c>
      <c r="C331" s="24"/>
      <c r="D331" s="24"/>
      <c r="E331" s="24"/>
      <c r="F331" s="24"/>
      <c r="G331" s="24"/>
      <c r="H331" s="24"/>
      <c r="I331" s="24"/>
      <c r="J331" s="16">
        <v>0.07</v>
      </c>
      <c r="K331" s="16"/>
      <c r="L331" s="17" t="s">
        <v>289</v>
      </c>
      <c r="M331" s="17"/>
      <c r="N331" s="18">
        <v>38</v>
      </c>
      <c r="O331" s="18"/>
      <c r="P331" s="17">
        <v>1</v>
      </c>
      <c r="Q331" s="17"/>
      <c r="R331" s="18">
        <f t="shared" si="2"/>
        <v>2.66</v>
      </c>
      <c r="S331" s="18"/>
      <c r="T331" s="18"/>
      <c r="U331" s="18">
        <f t="shared" si="3"/>
        <v>2.66</v>
      </c>
      <c r="V331" s="18"/>
      <c r="W331" s="18"/>
    </row>
    <row r="332" spans="1:23" ht="25.5" customHeight="1">
      <c r="A332" s="2">
        <v>25</v>
      </c>
      <c r="B332" s="24" t="s">
        <v>137</v>
      </c>
      <c r="C332" s="24"/>
      <c r="D332" s="24"/>
      <c r="E332" s="24"/>
      <c r="F332" s="24"/>
      <c r="G332" s="24"/>
      <c r="H332" s="24"/>
      <c r="I332" s="24"/>
      <c r="J332" s="16">
        <v>0.06</v>
      </c>
      <c r="K332" s="16"/>
      <c r="L332" s="17" t="s">
        <v>289</v>
      </c>
      <c r="M332" s="17"/>
      <c r="N332" s="18">
        <v>15</v>
      </c>
      <c r="O332" s="18"/>
      <c r="P332" s="17">
        <v>1</v>
      </c>
      <c r="Q332" s="17"/>
      <c r="R332" s="18">
        <f t="shared" si="2"/>
        <v>0.8999999999999999</v>
      </c>
      <c r="S332" s="18"/>
      <c r="T332" s="18"/>
      <c r="U332" s="18">
        <f t="shared" si="3"/>
        <v>0.8999999999999999</v>
      </c>
      <c r="V332" s="18"/>
      <c r="W332" s="18"/>
    </row>
    <row r="333" spans="1:23" ht="12.75">
      <c r="A333" s="2">
        <v>26</v>
      </c>
      <c r="B333" s="24" t="s">
        <v>138</v>
      </c>
      <c r="C333" s="24"/>
      <c r="D333" s="24"/>
      <c r="E333" s="24"/>
      <c r="F333" s="24"/>
      <c r="G333" s="24"/>
      <c r="H333" s="24"/>
      <c r="I333" s="24"/>
      <c r="J333" s="16">
        <v>0.15</v>
      </c>
      <c r="K333" s="16"/>
      <c r="L333" s="17" t="s">
        <v>289</v>
      </c>
      <c r="M333" s="17"/>
      <c r="N333" s="18">
        <v>50.85</v>
      </c>
      <c r="O333" s="18"/>
      <c r="P333" s="17">
        <v>1</v>
      </c>
      <c r="Q333" s="17"/>
      <c r="R333" s="18">
        <f t="shared" si="2"/>
        <v>7.6274999999999995</v>
      </c>
      <c r="S333" s="18"/>
      <c r="T333" s="18"/>
      <c r="U333" s="18">
        <f t="shared" si="3"/>
        <v>7.6274999999999995</v>
      </c>
      <c r="V333" s="18"/>
      <c r="W333" s="18"/>
    </row>
    <row r="334" spans="1:23" ht="26.25" customHeight="1">
      <c r="A334" s="2">
        <v>27</v>
      </c>
      <c r="B334" s="24" t="s">
        <v>139</v>
      </c>
      <c r="C334" s="24"/>
      <c r="D334" s="24"/>
      <c r="E334" s="24"/>
      <c r="F334" s="24"/>
      <c r="G334" s="24"/>
      <c r="H334" s="24"/>
      <c r="I334" s="24"/>
      <c r="J334" s="16">
        <v>0.15</v>
      </c>
      <c r="K334" s="16"/>
      <c r="L334" s="17" t="s">
        <v>293</v>
      </c>
      <c r="M334" s="17"/>
      <c r="N334" s="18">
        <v>560</v>
      </c>
      <c r="O334" s="18"/>
      <c r="P334" s="17">
        <v>1</v>
      </c>
      <c r="Q334" s="17"/>
      <c r="R334" s="18">
        <f t="shared" si="2"/>
        <v>84</v>
      </c>
      <c r="S334" s="18"/>
      <c r="T334" s="18"/>
      <c r="U334" s="18">
        <f t="shared" si="3"/>
        <v>84</v>
      </c>
      <c r="V334" s="18"/>
      <c r="W334" s="18"/>
    </row>
    <row r="335" spans="1:23" ht="12.75">
      <c r="A335" s="2">
        <v>28</v>
      </c>
      <c r="B335" s="24" t="s">
        <v>140</v>
      </c>
      <c r="C335" s="24"/>
      <c r="D335" s="24"/>
      <c r="E335" s="24"/>
      <c r="F335" s="24"/>
      <c r="G335" s="24"/>
      <c r="H335" s="24"/>
      <c r="I335" s="24"/>
      <c r="J335" s="16">
        <v>0.05</v>
      </c>
      <c r="K335" s="16"/>
      <c r="L335" s="17" t="s">
        <v>293</v>
      </c>
      <c r="M335" s="17"/>
      <c r="N335" s="18">
        <v>48</v>
      </c>
      <c r="O335" s="18"/>
      <c r="P335" s="17">
        <v>1</v>
      </c>
      <c r="Q335" s="17"/>
      <c r="R335" s="18">
        <f t="shared" si="2"/>
        <v>2.4000000000000004</v>
      </c>
      <c r="S335" s="18"/>
      <c r="T335" s="18"/>
      <c r="U335" s="18">
        <f t="shared" si="3"/>
        <v>2.4000000000000004</v>
      </c>
      <c r="V335" s="18"/>
      <c r="W335" s="18"/>
    </row>
    <row r="336" spans="1:23" ht="12.75">
      <c r="A336" s="2">
        <v>29</v>
      </c>
      <c r="B336" s="24" t="s">
        <v>141</v>
      </c>
      <c r="C336" s="24"/>
      <c r="D336" s="24"/>
      <c r="E336" s="24"/>
      <c r="F336" s="24"/>
      <c r="G336" s="24"/>
      <c r="H336" s="24"/>
      <c r="I336" s="24"/>
      <c r="J336" s="16">
        <v>0.05</v>
      </c>
      <c r="K336" s="16"/>
      <c r="L336" s="17" t="s">
        <v>293</v>
      </c>
      <c r="M336" s="17"/>
      <c r="N336" s="18">
        <v>420</v>
      </c>
      <c r="O336" s="18"/>
      <c r="P336" s="17">
        <v>1</v>
      </c>
      <c r="Q336" s="17"/>
      <c r="R336" s="18">
        <f t="shared" si="2"/>
        <v>21</v>
      </c>
      <c r="S336" s="18"/>
      <c r="T336" s="18"/>
      <c r="U336" s="18">
        <f t="shared" si="3"/>
        <v>21</v>
      </c>
      <c r="V336" s="18"/>
      <c r="W336" s="18"/>
    </row>
    <row r="337" spans="1:23" ht="12.75">
      <c r="A337" s="2">
        <v>30</v>
      </c>
      <c r="B337" s="24" t="s">
        <v>142</v>
      </c>
      <c r="C337" s="24"/>
      <c r="D337" s="24"/>
      <c r="E337" s="24"/>
      <c r="F337" s="24"/>
      <c r="G337" s="24"/>
      <c r="H337" s="24"/>
      <c r="I337" s="24"/>
      <c r="J337" s="16">
        <v>1</v>
      </c>
      <c r="K337" s="16"/>
      <c r="L337" s="17" t="s">
        <v>293</v>
      </c>
      <c r="M337" s="17"/>
      <c r="N337" s="18">
        <v>180</v>
      </c>
      <c r="O337" s="18"/>
      <c r="P337" s="17">
        <v>1</v>
      </c>
      <c r="Q337" s="17"/>
      <c r="R337" s="18">
        <f t="shared" si="2"/>
        <v>180</v>
      </c>
      <c r="S337" s="18"/>
      <c r="T337" s="18"/>
      <c r="U337" s="18">
        <f t="shared" si="3"/>
        <v>180</v>
      </c>
      <c r="V337" s="18"/>
      <c r="W337" s="18"/>
    </row>
    <row r="338" spans="1:23" ht="12.75">
      <c r="A338" s="2">
        <v>31</v>
      </c>
      <c r="B338" s="24" t="s">
        <v>143</v>
      </c>
      <c r="C338" s="24"/>
      <c r="D338" s="24"/>
      <c r="E338" s="24"/>
      <c r="F338" s="24"/>
      <c r="G338" s="24"/>
      <c r="H338" s="24"/>
      <c r="I338" s="24"/>
      <c r="J338" s="16">
        <v>2.5</v>
      </c>
      <c r="K338" s="16"/>
      <c r="L338" s="17" t="s">
        <v>289</v>
      </c>
      <c r="M338" s="17"/>
      <c r="N338" s="18">
        <v>12</v>
      </c>
      <c r="O338" s="18"/>
      <c r="P338" s="17">
        <v>1</v>
      </c>
      <c r="Q338" s="17"/>
      <c r="R338" s="18">
        <f t="shared" si="2"/>
        <v>30</v>
      </c>
      <c r="S338" s="18"/>
      <c r="T338" s="18"/>
      <c r="U338" s="18">
        <f t="shared" si="3"/>
        <v>30</v>
      </c>
      <c r="V338" s="18"/>
      <c r="W338" s="18"/>
    </row>
    <row r="339" spans="1:23" ht="12.75">
      <c r="A339" s="2">
        <v>32</v>
      </c>
      <c r="B339" s="24" t="s">
        <v>144</v>
      </c>
      <c r="C339" s="24"/>
      <c r="D339" s="24"/>
      <c r="E339" s="24"/>
      <c r="F339" s="24"/>
      <c r="G339" s="24"/>
      <c r="H339" s="24"/>
      <c r="I339" s="24"/>
      <c r="J339" s="16">
        <v>2</v>
      </c>
      <c r="K339" s="16"/>
      <c r="L339" s="17" t="s">
        <v>289</v>
      </c>
      <c r="M339" s="17"/>
      <c r="N339" s="18">
        <v>28</v>
      </c>
      <c r="O339" s="18"/>
      <c r="P339" s="17">
        <v>1</v>
      </c>
      <c r="Q339" s="17"/>
      <c r="R339" s="18">
        <f t="shared" si="2"/>
        <v>56</v>
      </c>
      <c r="S339" s="18"/>
      <c r="T339" s="18"/>
      <c r="U339" s="18">
        <f t="shared" si="3"/>
        <v>56</v>
      </c>
      <c r="V339" s="18"/>
      <c r="W339" s="18"/>
    </row>
    <row r="340" spans="1:23" ht="12.75">
      <c r="A340" s="2">
        <v>33</v>
      </c>
      <c r="B340" s="24" t="s">
        <v>145</v>
      </c>
      <c r="C340" s="24"/>
      <c r="D340" s="24"/>
      <c r="E340" s="24"/>
      <c r="F340" s="24"/>
      <c r="G340" s="24"/>
      <c r="H340" s="24"/>
      <c r="I340" s="24"/>
      <c r="J340" s="16">
        <v>0.05</v>
      </c>
      <c r="K340" s="16"/>
      <c r="L340" s="17" t="s">
        <v>289</v>
      </c>
      <c r="M340" s="17"/>
      <c r="N340" s="18">
        <v>350</v>
      </c>
      <c r="O340" s="18"/>
      <c r="P340" s="17">
        <v>1</v>
      </c>
      <c r="Q340" s="17"/>
      <c r="R340" s="18">
        <f t="shared" si="2"/>
        <v>17.5</v>
      </c>
      <c r="S340" s="18"/>
      <c r="T340" s="18"/>
      <c r="U340" s="18">
        <f t="shared" si="3"/>
        <v>17.5</v>
      </c>
      <c r="V340" s="18"/>
      <c r="W340" s="18"/>
    </row>
    <row r="341" spans="1:23" ht="12.75">
      <c r="A341" s="2">
        <v>34</v>
      </c>
      <c r="B341" s="24" t="s">
        <v>146</v>
      </c>
      <c r="C341" s="24"/>
      <c r="D341" s="24"/>
      <c r="E341" s="24"/>
      <c r="F341" s="24"/>
      <c r="G341" s="24"/>
      <c r="H341" s="24"/>
      <c r="I341" s="24"/>
      <c r="J341" s="16">
        <v>0.04</v>
      </c>
      <c r="K341" s="16"/>
      <c r="L341" s="17" t="s">
        <v>289</v>
      </c>
      <c r="M341" s="17"/>
      <c r="N341" s="18">
        <v>180</v>
      </c>
      <c r="O341" s="18"/>
      <c r="P341" s="17">
        <v>1</v>
      </c>
      <c r="Q341" s="17"/>
      <c r="R341" s="18">
        <f t="shared" si="2"/>
        <v>7.2</v>
      </c>
      <c r="S341" s="18"/>
      <c r="T341" s="18"/>
      <c r="U341" s="18">
        <f t="shared" si="3"/>
        <v>7.2</v>
      </c>
      <c r="V341" s="18"/>
      <c r="W341" s="18"/>
    </row>
    <row r="342" spans="1:23" ht="12.75">
      <c r="A342" s="2">
        <v>35</v>
      </c>
      <c r="B342" s="24" t="s">
        <v>147</v>
      </c>
      <c r="C342" s="24"/>
      <c r="D342" s="24"/>
      <c r="E342" s="24"/>
      <c r="F342" s="24"/>
      <c r="G342" s="24"/>
      <c r="H342" s="24"/>
      <c r="I342" s="24"/>
      <c r="J342" s="16">
        <v>0.03</v>
      </c>
      <c r="K342" s="16"/>
      <c r="L342" s="17" t="s">
        <v>289</v>
      </c>
      <c r="M342" s="17"/>
      <c r="N342" s="18">
        <v>110</v>
      </c>
      <c r="O342" s="18"/>
      <c r="P342" s="17">
        <v>1</v>
      </c>
      <c r="Q342" s="17"/>
      <c r="R342" s="18">
        <f t="shared" si="2"/>
        <v>3.3</v>
      </c>
      <c r="S342" s="18"/>
      <c r="T342" s="18"/>
      <c r="U342" s="18">
        <f t="shared" si="3"/>
        <v>3.3</v>
      </c>
      <c r="V342" s="18"/>
      <c r="W342" s="18"/>
    </row>
    <row r="343" spans="1:23" ht="12.75">
      <c r="A343" s="2">
        <v>36</v>
      </c>
      <c r="B343" s="24" t="s">
        <v>148</v>
      </c>
      <c r="C343" s="24"/>
      <c r="D343" s="24"/>
      <c r="E343" s="24"/>
      <c r="F343" s="24"/>
      <c r="G343" s="24"/>
      <c r="H343" s="24"/>
      <c r="I343" s="24"/>
      <c r="J343" s="16">
        <v>0.15</v>
      </c>
      <c r="K343" s="16"/>
      <c r="L343" s="17" t="s">
        <v>289</v>
      </c>
      <c r="M343" s="17"/>
      <c r="N343" s="18">
        <v>192.6</v>
      </c>
      <c r="O343" s="18"/>
      <c r="P343" s="17">
        <v>1</v>
      </c>
      <c r="Q343" s="17"/>
      <c r="R343" s="18">
        <f t="shared" si="2"/>
        <v>28.889999999999997</v>
      </c>
      <c r="S343" s="18"/>
      <c r="T343" s="18"/>
      <c r="U343" s="18">
        <f t="shared" si="3"/>
        <v>28.889999999999997</v>
      </c>
      <c r="V343" s="18"/>
      <c r="W343" s="18"/>
    </row>
    <row r="344" spans="1:23" ht="12.75">
      <c r="A344" s="2">
        <v>37</v>
      </c>
      <c r="B344" s="24" t="s">
        <v>149</v>
      </c>
      <c r="C344" s="24"/>
      <c r="D344" s="24"/>
      <c r="E344" s="24"/>
      <c r="F344" s="24"/>
      <c r="G344" s="24"/>
      <c r="H344" s="24"/>
      <c r="I344" s="24"/>
      <c r="J344" s="16">
        <v>0.09</v>
      </c>
      <c r="K344" s="16"/>
      <c r="L344" s="17" t="s">
        <v>289</v>
      </c>
      <c r="M344" s="17"/>
      <c r="N344" s="18">
        <v>27</v>
      </c>
      <c r="O344" s="18"/>
      <c r="P344" s="17">
        <v>1</v>
      </c>
      <c r="Q344" s="17"/>
      <c r="R344" s="18">
        <f t="shared" si="2"/>
        <v>2.4299999999999997</v>
      </c>
      <c r="S344" s="18"/>
      <c r="T344" s="18"/>
      <c r="U344" s="18">
        <f t="shared" si="3"/>
        <v>2.4299999999999997</v>
      </c>
      <c r="V344" s="18"/>
      <c r="W344" s="18"/>
    </row>
    <row r="345" spans="1:23" ht="24.75" customHeight="1">
      <c r="A345" s="2">
        <v>38</v>
      </c>
      <c r="B345" s="24" t="s">
        <v>150</v>
      </c>
      <c r="C345" s="24"/>
      <c r="D345" s="24"/>
      <c r="E345" s="24"/>
      <c r="F345" s="24"/>
      <c r="G345" s="24"/>
      <c r="H345" s="24"/>
      <c r="I345" s="24"/>
      <c r="J345" s="16">
        <v>0.08</v>
      </c>
      <c r="K345" s="16"/>
      <c r="L345" s="17" t="s">
        <v>289</v>
      </c>
      <c r="M345" s="17"/>
      <c r="N345" s="18">
        <v>6200</v>
      </c>
      <c r="O345" s="18"/>
      <c r="P345" s="17">
        <v>1</v>
      </c>
      <c r="Q345" s="17"/>
      <c r="R345" s="18">
        <f t="shared" si="2"/>
        <v>496</v>
      </c>
      <c r="S345" s="18"/>
      <c r="T345" s="18"/>
      <c r="U345" s="18">
        <f t="shared" si="3"/>
        <v>496</v>
      </c>
      <c r="V345" s="18"/>
      <c r="W345" s="18"/>
    </row>
    <row r="346" spans="1:23" ht="12.75">
      <c r="A346" s="2">
        <v>39</v>
      </c>
      <c r="B346" s="24" t="s">
        <v>151</v>
      </c>
      <c r="C346" s="24"/>
      <c r="D346" s="24"/>
      <c r="E346" s="24"/>
      <c r="F346" s="24"/>
      <c r="G346" s="24"/>
      <c r="H346" s="24"/>
      <c r="I346" s="24"/>
      <c r="J346" s="16">
        <v>0.15</v>
      </c>
      <c r="K346" s="16"/>
      <c r="L346" s="17" t="s">
        <v>289</v>
      </c>
      <c r="M346" s="17"/>
      <c r="N346" s="18">
        <v>287.72</v>
      </c>
      <c r="O346" s="18"/>
      <c r="P346" s="17">
        <v>1</v>
      </c>
      <c r="Q346" s="17"/>
      <c r="R346" s="18">
        <f t="shared" si="2"/>
        <v>43.158</v>
      </c>
      <c r="S346" s="18"/>
      <c r="T346" s="18"/>
      <c r="U346" s="18">
        <f t="shared" si="3"/>
        <v>43.158</v>
      </c>
      <c r="V346" s="18"/>
      <c r="W346" s="18"/>
    </row>
    <row r="347" spans="1:23" ht="12.75">
      <c r="A347" s="2">
        <v>40</v>
      </c>
      <c r="B347" s="24" t="s">
        <v>10</v>
      </c>
      <c r="C347" s="24"/>
      <c r="D347" s="24"/>
      <c r="E347" s="24"/>
      <c r="F347" s="24"/>
      <c r="G347" s="24"/>
      <c r="H347" s="24"/>
      <c r="I347" s="24"/>
      <c r="J347" s="16">
        <v>0.07</v>
      </c>
      <c r="K347" s="16"/>
      <c r="L347" s="17" t="s">
        <v>289</v>
      </c>
      <c r="M347" s="17"/>
      <c r="N347" s="18">
        <v>100</v>
      </c>
      <c r="O347" s="18"/>
      <c r="P347" s="17">
        <v>2</v>
      </c>
      <c r="Q347" s="17"/>
      <c r="R347" s="18">
        <f t="shared" si="2"/>
        <v>14.000000000000002</v>
      </c>
      <c r="S347" s="18"/>
      <c r="T347" s="18"/>
      <c r="U347" s="18">
        <f t="shared" si="3"/>
        <v>14.000000000000002</v>
      </c>
      <c r="V347" s="18"/>
      <c r="W347" s="18"/>
    </row>
    <row r="348" spans="1:23" ht="12.75">
      <c r="A348" s="2">
        <v>41</v>
      </c>
      <c r="B348" s="24" t="s">
        <v>152</v>
      </c>
      <c r="C348" s="24"/>
      <c r="D348" s="24"/>
      <c r="E348" s="24"/>
      <c r="F348" s="24"/>
      <c r="G348" s="24"/>
      <c r="H348" s="24"/>
      <c r="I348" s="24"/>
      <c r="J348" s="16">
        <v>0.07</v>
      </c>
      <c r="K348" s="16"/>
      <c r="L348" s="17" t="s">
        <v>289</v>
      </c>
      <c r="M348" s="17"/>
      <c r="N348" s="18">
        <v>30</v>
      </c>
      <c r="O348" s="18"/>
      <c r="P348" s="17">
        <v>1</v>
      </c>
      <c r="Q348" s="17"/>
      <c r="R348" s="18">
        <f t="shared" si="2"/>
        <v>2.1</v>
      </c>
      <c r="S348" s="18"/>
      <c r="T348" s="18"/>
      <c r="U348" s="18">
        <f t="shared" si="3"/>
        <v>2.1</v>
      </c>
      <c r="V348" s="18"/>
      <c r="W348" s="18"/>
    </row>
    <row r="349" spans="1:23" ht="26.25" customHeight="1">
      <c r="A349" s="2">
        <v>42</v>
      </c>
      <c r="B349" s="24" t="s">
        <v>153</v>
      </c>
      <c r="C349" s="24"/>
      <c r="D349" s="24"/>
      <c r="E349" s="24"/>
      <c r="F349" s="24"/>
      <c r="G349" s="24"/>
      <c r="H349" s="24"/>
      <c r="I349" s="24"/>
      <c r="J349" s="16">
        <v>0.2</v>
      </c>
      <c r="K349" s="16"/>
      <c r="L349" s="17" t="s">
        <v>289</v>
      </c>
      <c r="M349" s="17"/>
      <c r="N349" s="18">
        <v>40</v>
      </c>
      <c r="O349" s="18"/>
      <c r="P349" s="17">
        <v>1</v>
      </c>
      <c r="Q349" s="17"/>
      <c r="R349" s="18">
        <f t="shared" si="2"/>
        <v>8</v>
      </c>
      <c r="S349" s="18"/>
      <c r="T349" s="18"/>
      <c r="U349" s="18">
        <f t="shared" si="3"/>
        <v>8</v>
      </c>
      <c r="V349" s="18"/>
      <c r="W349" s="18"/>
    </row>
    <row r="350" spans="1:23" ht="12.75">
      <c r="A350" s="2">
        <v>43</v>
      </c>
      <c r="B350" s="24" t="s">
        <v>154</v>
      </c>
      <c r="C350" s="24"/>
      <c r="D350" s="24"/>
      <c r="E350" s="24"/>
      <c r="F350" s="24"/>
      <c r="G350" s="24"/>
      <c r="H350" s="24"/>
      <c r="I350" s="24"/>
      <c r="J350" s="16">
        <v>0.02</v>
      </c>
      <c r="K350" s="16"/>
      <c r="L350" s="17" t="s">
        <v>289</v>
      </c>
      <c r="M350" s="17"/>
      <c r="N350" s="18">
        <v>180</v>
      </c>
      <c r="O350" s="18"/>
      <c r="P350" s="17">
        <v>1</v>
      </c>
      <c r="Q350" s="17"/>
      <c r="R350" s="18">
        <f t="shared" si="2"/>
        <v>3.6</v>
      </c>
      <c r="S350" s="18"/>
      <c r="T350" s="18"/>
      <c r="U350" s="18">
        <f t="shared" si="3"/>
        <v>3.6</v>
      </c>
      <c r="V350" s="18"/>
      <c r="W350" s="18"/>
    </row>
    <row r="351" spans="1:23" ht="12.75">
      <c r="A351" s="2">
        <v>44</v>
      </c>
      <c r="B351" s="24" t="s">
        <v>155</v>
      </c>
      <c r="C351" s="24"/>
      <c r="D351" s="24"/>
      <c r="E351" s="24"/>
      <c r="F351" s="24"/>
      <c r="G351" s="24"/>
      <c r="H351" s="24"/>
      <c r="I351" s="24"/>
      <c r="J351" s="16">
        <v>0.1</v>
      </c>
      <c r="K351" s="16"/>
      <c r="L351" s="17" t="s">
        <v>289</v>
      </c>
      <c r="M351" s="17"/>
      <c r="N351" s="18">
        <v>270</v>
      </c>
      <c r="O351" s="18"/>
      <c r="P351" s="17">
        <v>1</v>
      </c>
      <c r="Q351" s="17"/>
      <c r="R351" s="18">
        <f t="shared" si="2"/>
        <v>27</v>
      </c>
      <c r="S351" s="18"/>
      <c r="T351" s="18"/>
      <c r="U351" s="18">
        <f t="shared" si="3"/>
        <v>27</v>
      </c>
      <c r="V351" s="18"/>
      <c r="W351" s="18"/>
    </row>
    <row r="352" spans="1:23" ht="12.75">
      <c r="A352" s="2">
        <v>45</v>
      </c>
      <c r="B352" s="24" t="s">
        <v>15</v>
      </c>
      <c r="C352" s="24"/>
      <c r="D352" s="24"/>
      <c r="E352" s="24"/>
      <c r="F352" s="24"/>
      <c r="G352" s="24"/>
      <c r="H352" s="24"/>
      <c r="I352" s="24"/>
      <c r="J352" s="16">
        <v>0.06</v>
      </c>
      <c r="K352" s="16"/>
      <c r="L352" s="17" t="s">
        <v>289</v>
      </c>
      <c r="M352" s="17"/>
      <c r="N352" s="18">
        <v>230</v>
      </c>
      <c r="O352" s="18"/>
      <c r="P352" s="17">
        <v>1</v>
      </c>
      <c r="Q352" s="17"/>
      <c r="R352" s="18">
        <f t="shared" si="2"/>
        <v>13.799999999999999</v>
      </c>
      <c r="S352" s="18"/>
      <c r="T352" s="18"/>
      <c r="U352" s="18">
        <f t="shared" si="3"/>
        <v>13.799999999999999</v>
      </c>
      <c r="V352" s="18"/>
      <c r="W352" s="18"/>
    </row>
    <row r="353" spans="1:23" ht="12.75">
      <c r="A353" s="2">
        <v>46</v>
      </c>
      <c r="B353" s="24" t="s">
        <v>156</v>
      </c>
      <c r="C353" s="24"/>
      <c r="D353" s="24"/>
      <c r="E353" s="24"/>
      <c r="F353" s="24"/>
      <c r="G353" s="24"/>
      <c r="H353" s="24"/>
      <c r="I353" s="24"/>
      <c r="J353" s="16">
        <v>0.5</v>
      </c>
      <c r="K353" s="16"/>
      <c r="L353" s="17" t="s">
        <v>289</v>
      </c>
      <c r="M353" s="17"/>
      <c r="N353" s="18">
        <v>38</v>
      </c>
      <c r="O353" s="18"/>
      <c r="P353" s="17">
        <v>1</v>
      </c>
      <c r="Q353" s="17"/>
      <c r="R353" s="18">
        <f t="shared" si="2"/>
        <v>19</v>
      </c>
      <c r="S353" s="18"/>
      <c r="T353" s="18"/>
      <c r="U353" s="18">
        <f t="shared" si="3"/>
        <v>19</v>
      </c>
      <c r="V353" s="18"/>
      <c r="W353" s="18"/>
    </row>
    <row r="354" spans="1:23" ht="12.75">
      <c r="A354" s="2">
        <v>47</v>
      </c>
      <c r="B354" s="24" t="s">
        <v>157</v>
      </c>
      <c r="C354" s="24"/>
      <c r="D354" s="24"/>
      <c r="E354" s="24"/>
      <c r="F354" s="24"/>
      <c r="G354" s="24"/>
      <c r="H354" s="24"/>
      <c r="I354" s="24"/>
      <c r="J354" s="16">
        <v>0.1</v>
      </c>
      <c r="K354" s="16"/>
      <c r="L354" s="17" t="s">
        <v>289</v>
      </c>
      <c r="M354" s="17"/>
      <c r="N354" s="18">
        <v>52</v>
      </c>
      <c r="O354" s="18"/>
      <c r="P354" s="17">
        <v>1</v>
      </c>
      <c r="Q354" s="17"/>
      <c r="R354" s="18">
        <f t="shared" si="2"/>
        <v>5.2</v>
      </c>
      <c r="S354" s="18"/>
      <c r="T354" s="18"/>
      <c r="U354" s="18">
        <f t="shared" si="3"/>
        <v>5.2</v>
      </c>
      <c r="V354" s="18"/>
      <c r="W354" s="18"/>
    </row>
    <row r="355" spans="1:29" ht="12.75">
      <c r="A355" s="3"/>
      <c r="B355" s="25" t="s">
        <v>158</v>
      </c>
      <c r="C355" s="25"/>
      <c r="D355" s="25"/>
      <c r="E355" s="25"/>
      <c r="F355" s="25"/>
      <c r="G355" s="25"/>
      <c r="H355" s="25"/>
      <c r="I355" s="25"/>
      <c r="J355" s="26"/>
      <c r="K355" s="26"/>
      <c r="L355" s="27"/>
      <c r="M355" s="27"/>
      <c r="N355" s="28"/>
      <c r="O355" s="28"/>
      <c r="P355" s="27"/>
      <c r="Q355" s="27"/>
      <c r="R355" s="28"/>
      <c r="S355" s="28"/>
      <c r="T355" s="28"/>
      <c r="U355" s="28"/>
      <c r="V355" s="28"/>
      <c r="W355" s="28"/>
      <c r="Z355" s="9"/>
      <c r="AA355" s="9"/>
      <c r="AB355" s="9"/>
      <c r="AC355" s="9"/>
    </row>
    <row r="356" spans="1:23" ht="26.25" customHeight="1">
      <c r="A356" s="2">
        <v>48</v>
      </c>
      <c r="B356" s="24" t="s">
        <v>159</v>
      </c>
      <c r="C356" s="24"/>
      <c r="D356" s="24"/>
      <c r="E356" s="24"/>
      <c r="F356" s="24"/>
      <c r="G356" s="24"/>
      <c r="H356" s="24"/>
      <c r="I356" s="24"/>
      <c r="J356" s="16">
        <v>0.05</v>
      </c>
      <c r="K356" s="16"/>
      <c r="L356" s="17" t="s">
        <v>289</v>
      </c>
      <c r="M356" s="17"/>
      <c r="N356" s="15">
        <v>15000</v>
      </c>
      <c r="O356" s="15"/>
      <c r="P356" s="17">
        <v>1</v>
      </c>
      <c r="Q356" s="17"/>
      <c r="R356" s="18">
        <f>J356*N356*P356</f>
        <v>750</v>
      </c>
      <c r="S356" s="18"/>
      <c r="T356" s="18"/>
      <c r="U356" s="18">
        <f>R356*$S$11</f>
        <v>750</v>
      </c>
      <c r="V356" s="18"/>
      <c r="W356" s="18"/>
    </row>
    <row r="357" spans="1:23" ht="27.75" customHeight="1">
      <c r="A357" s="2">
        <v>49</v>
      </c>
      <c r="B357" s="24" t="s">
        <v>61</v>
      </c>
      <c r="C357" s="24"/>
      <c r="D357" s="24"/>
      <c r="E357" s="24"/>
      <c r="F357" s="24"/>
      <c r="G357" s="24"/>
      <c r="H357" s="24"/>
      <c r="I357" s="24"/>
      <c r="J357" s="16">
        <v>0.05</v>
      </c>
      <c r="K357" s="16"/>
      <c r="L357" s="17" t="s">
        <v>289</v>
      </c>
      <c r="M357" s="17"/>
      <c r="N357" s="15">
        <v>15000</v>
      </c>
      <c r="O357" s="15"/>
      <c r="P357" s="17">
        <v>1</v>
      </c>
      <c r="Q357" s="17"/>
      <c r="R357" s="18">
        <f>J357*N357*P357</f>
        <v>750</v>
      </c>
      <c r="S357" s="18"/>
      <c r="T357" s="18"/>
      <c r="U357" s="18">
        <f>R357*$S$11</f>
        <v>750</v>
      </c>
      <c r="V357" s="18"/>
      <c r="W357" s="18"/>
    </row>
    <row r="358" spans="1:23" ht="12.75">
      <c r="A358" s="2">
        <v>50</v>
      </c>
      <c r="B358" s="24" t="s">
        <v>62</v>
      </c>
      <c r="C358" s="24"/>
      <c r="D358" s="24"/>
      <c r="E358" s="24"/>
      <c r="F358" s="24"/>
      <c r="G358" s="24"/>
      <c r="H358" s="24"/>
      <c r="I358" s="24"/>
      <c r="J358" s="16">
        <v>0.06</v>
      </c>
      <c r="K358" s="16"/>
      <c r="L358" s="17" t="s">
        <v>289</v>
      </c>
      <c r="M358" s="17"/>
      <c r="N358" s="15">
        <v>15000</v>
      </c>
      <c r="O358" s="15"/>
      <c r="P358" s="17">
        <v>1</v>
      </c>
      <c r="Q358" s="17"/>
      <c r="R358" s="18">
        <f>J358*N358*P358</f>
        <v>900</v>
      </c>
      <c r="S358" s="18"/>
      <c r="T358" s="18"/>
      <c r="U358" s="18">
        <f>R358*$S$11</f>
        <v>900</v>
      </c>
      <c r="V358" s="18"/>
      <c r="W358" s="18"/>
    </row>
    <row r="359" spans="1:23" ht="12.75">
      <c r="A359" s="2">
        <v>51</v>
      </c>
      <c r="B359" s="24" t="s">
        <v>63</v>
      </c>
      <c r="C359" s="24"/>
      <c r="D359" s="24"/>
      <c r="E359" s="24"/>
      <c r="F359" s="24"/>
      <c r="G359" s="24"/>
      <c r="H359" s="24"/>
      <c r="I359" s="24"/>
      <c r="J359" s="16">
        <v>0.06</v>
      </c>
      <c r="K359" s="16"/>
      <c r="L359" s="17" t="s">
        <v>289</v>
      </c>
      <c r="M359" s="17"/>
      <c r="N359" s="15">
        <v>15000</v>
      </c>
      <c r="O359" s="15"/>
      <c r="P359" s="17">
        <v>1</v>
      </c>
      <c r="Q359" s="17"/>
      <c r="R359" s="18">
        <f>J359*N359*P359</f>
        <v>900</v>
      </c>
      <c r="S359" s="18"/>
      <c r="T359" s="18"/>
      <c r="U359" s="18">
        <f>R359*$S$11</f>
        <v>900</v>
      </c>
      <c r="V359" s="18"/>
      <c r="W359" s="18"/>
    </row>
    <row r="360" spans="1:23" ht="12.75" hidden="1">
      <c r="A360" s="2">
        <v>52</v>
      </c>
      <c r="B360" s="24"/>
      <c r="C360" s="24"/>
      <c r="D360" s="24"/>
      <c r="E360" s="24"/>
      <c r="F360" s="24"/>
      <c r="G360" s="24"/>
      <c r="H360" s="24"/>
      <c r="I360" s="24"/>
      <c r="J360" s="16"/>
      <c r="K360" s="16"/>
      <c r="L360" s="17"/>
      <c r="M360" s="17"/>
      <c r="N360" s="18"/>
      <c r="O360" s="18"/>
      <c r="P360" s="17"/>
      <c r="Q360" s="17"/>
      <c r="R360" s="18"/>
      <c r="S360" s="18"/>
      <c r="T360" s="18"/>
      <c r="U360" s="18"/>
      <c r="V360" s="18"/>
      <c r="W360" s="18"/>
    </row>
    <row r="361" spans="1:23" ht="27.75" customHeight="1">
      <c r="A361" s="2">
        <v>52</v>
      </c>
      <c r="B361" s="24" t="s">
        <v>64</v>
      </c>
      <c r="C361" s="24"/>
      <c r="D361" s="24"/>
      <c r="E361" s="24"/>
      <c r="F361" s="24"/>
      <c r="G361" s="24"/>
      <c r="H361" s="24"/>
      <c r="I361" s="24"/>
      <c r="J361" s="16">
        <v>0.05</v>
      </c>
      <c r="K361" s="16"/>
      <c r="L361" s="17" t="s">
        <v>289</v>
      </c>
      <c r="M361" s="17"/>
      <c r="N361" s="18">
        <v>4000</v>
      </c>
      <c r="O361" s="18"/>
      <c r="P361" s="17">
        <v>1</v>
      </c>
      <c r="Q361" s="17"/>
      <c r="R361" s="18">
        <f aca="true" t="shared" si="4" ref="R361:R408">J361*N361*P361</f>
        <v>200</v>
      </c>
      <c r="S361" s="18"/>
      <c r="T361" s="18"/>
      <c r="U361" s="18">
        <f aca="true" t="shared" si="5" ref="U361:U408">R361*$S$11</f>
        <v>200</v>
      </c>
      <c r="V361" s="18"/>
      <c r="W361" s="18"/>
    </row>
    <row r="362" spans="1:23" ht="27.75" customHeight="1">
      <c r="A362" s="2">
        <v>53</v>
      </c>
      <c r="B362" s="24" t="s">
        <v>65</v>
      </c>
      <c r="C362" s="24"/>
      <c r="D362" s="24"/>
      <c r="E362" s="24"/>
      <c r="F362" s="24"/>
      <c r="G362" s="24"/>
      <c r="H362" s="24"/>
      <c r="I362" s="24"/>
      <c r="J362" s="16">
        <v>0.1</v>
      </c>
      <c r="K362" s="16"/>
      <c r="L362" s="17" t="s">
        <v>289</v>
      </c>
      <c r="M362" s="17"/>
      <c r="N362" s="18">
        <v>205</v>
      </c>
      <c r="O362" s="18"/>
      <c r="P362" s="17">
        <v>1</v>
      </c>
      <c r="Q362" s="17"/>
      <c r="R362" s="18">
        <f t="shared" si="4"/>
        <v>20.5</v>
      </c>
      <c r="S362" s="18"/>
      <c r="T362" s="18"/>
      <c r="U362" s="18">
        <f t="shared" si="5"/>
        <v>20.5</v>
      </c>
      <c r="V362" s="18"/>
      <c r="W362" s="18"/>
    </row>
    <row r="363" spans="1:23" ht="29.25" customHeight="1">
      <c r="A363" s="2">
        <v>54</v>
      </c>
      <c r="B363" s="24" t="s">
        <v>66</v>
      </c>
      <c r="C363" s="24"/>
      <c r="D363" s="24"/>
      <c r="E363" s="24"/>
      <c r="F363" s="24"/>
      <c r="G363" s="24"/>
      <c r="H363" s="24"/>
      <c r="I363" s="24"/>
      <c r="J363" s="16">
        <v>0.05</v>
      </c>
      <c r="K363" s="16"/>
      <c r="L363" s="17" t="s">
        <v>289</v>
      </c>
      <c r="M363" s="17"/>
      <c r="N363" s="18">
        <v>230</v>
      </c>
      <c r="O363" s="18"/>
      <c r="P363" s="17">
        <v>1</v>
      </c>
      <c r="Q363" s="17"/>
      <c r="R363" s="18">
        <f t="shared" si="4"/>
        <v>11.5</v>
      </c>
      <c r="S363" s="18"/>
      <c r="T363" s="18"/>
      <c r="U363" s="18">
        <f t="shared" si="5"/>
        <v>11.5</v>
      </c>
      <c r="V363" s="18"/>
      <c r="W363" s="18"/>
    </row>
    <row r="364" spans="1:23" ht="29.25" customHeight="1">
      <c r="A364" s="2">
        <v>54.8214285714286</v>
      </c>
      <c r="B364" s="24" t="s">
        <v>166</v>
      </c>
      <c r="C364" s="24"/>
      <c r="D364" s="24"/>
      <c r="E364" s="24"/>
      <c r="F364" s="24"/>
      <c r="G364" s="24"/>
      <c r="H364" s="24"/>
      <c r="I364" s="24"/>
      <c r="J364" s="16">
        <v>0.05</v>
      </c>
      <c r="K364" s="16"/>
      <c r="L364" s="17" t="s">
        <v>289</v>
      </c>
      <c r="M364" s="17"/>
      <c r="N364" s="18">
        <v>250</v>
      </c>
      <c r="O364" s="18"/>
      <c r="P364" s="17">
        <v>1</v>
      </c>
      <c r="Q364" s="17"/>
      <c r="R364" s="18">
        <f t="shared" si="4"/>
        <v>12.5</v>
      </c>
      <c r="S364" s="18"/>
      <c r="T364" s="18"/>
      <c r="U364" s="18">
        <f t="shared" si="5"/>
        <v>12.5</v>
      </c>
      <c r="V364" s="18"/>
      <c r="W364" s="18"/>
    </row>
    <row r="365" spans="1:23" ht="26.25" customHeight="1">
      <c r="A365" s="2">
        <v>55.6428571428571</v>
      </c>
      <c r="B365" s="24" t="s">
        <v>67</v>
      </c>
      <c r="C365" s="24"/>
      <c r="D365" s="24"/>
      <c r="E365" s="24"/>
      <c r="F365" s="24"/>
      <c r="G365" s="24"/>
      <c r="H365" s="24"/>
      <c r="I365" s="24"/>
      <c r="J365" s="16">
        <v>0.05</v>
      </c>
      <c r="K365" s="16"/>
      <c r="L365" s="17" t="s">
        <v>289</v>
      </c>
      <c r="M365" s="17"/>
      <c r="N365" s="18">
        <v>208</v>
      </c>
      <c r="O365" s="18"/>
      <c r="P365" s="17">
        <v>1</v>
      </c>
      <c r="Q365" s="17"/>
      <c r="R365" s="18">
        <f t="shared" si="4"/>
        <v>10.4</v>
      </c>
      <c r="S365" s="18"/>
      <c r="T365" s="18"/>
      <c r="U365" s="18">
        <f t="shared" si="5"/>
        <v>10.4</v>
      </c>
      <c r="V365" s="18"/>
      <c r="W365" s="18"/>
    </row>
    <row r="366" spans="1:23" ht="26.25" customHeight="1">
      <c r="A366" s="2">
        <v>57</v>
      </c>
      <c r="B366" s="24" t="s">
        <v>167</v>
      </c>
      <c r="C366" s="24"/>
      <c r="D366" s="24"/>
      <c r="E366" s="24"/>
      <c r="F366" s="24"/>
      <c r="G366" s="24"/>
      <c r="H366" s="24"/>
      <c r="I366" s="24"/>
      <c r="J366" s="16">
        <v>0.05</v>
      </c>
      <c r="K366" s="16"/>
      <c r="L366" s="17" t="s">
        <v>289</v>
      </c>
      <c r="M366" s="17"/>
      <c r="N366" s="18">
        <v>208</v>
      </c>
      <c r="O366" s="18"/>
      <c r="P366" s="17">
        <v>1</v>
      </c>
      <c r="Q366" s="17"/>
      <c r="R366" s="18">
        <f t="shared" si="4"/>
        <v>10.4</v>
      </c>
      <c r="S366" s="18"/>
      <c r="T366" s="18"/>
      <c r="U366" s="18">
        <f t="shared" si="5"/>
        <v>10.4</v>
      </c>
      <c r="V366" s="18"/>
      <c r="W366" s="18"/>
    </row>
    <row r="367" spans="1:23" ht="12.75" customHeight="1">
      <c r="A367" s="2">
        <v>58</v>
      </c>
      <c r="B367" s="24" t="s">
        <v>68</v>
      </c>
      <c r="C367" s="24"/>
      <c r="D367" s="24"/>
      <c r="E367" s="24"/>
      <c r="F367" s="24"/>
      <c r="G367" s="24"/>
      <c r="H367" s="24"/>
      <c r="I367" s="24"/>
      <c r="J367" s="16">
        <v>0.02</v>
      </c>
      <c r="K367" s="16"/>
      <c r="L367" s="17" t="s">
        <v>289</v>
      </c>
      <c r="M367" s="17"/>
      <c r="N367" s="18">
        <v>230</v>
      </c>
      <c r="O367" s="18"/>
      <c r="P367" s="17">
        <v>1</v>
      </c>
      <c r="Q367" s="17"/>
      <c r="R367" s="18">
        <f t="shared" si="4"/>
        <v>4.6000000000000005</v>
      </c>
      <c r="S367" s="18"/>
      <c r="T367" s="18"/>
      <c r="U367" s="18">
        <f t="shared" si="5"/>
        <v>4.6000000000000005</v>
      </c>
      <c r="V367" s="18"/>
      <c r="W367" s="18"/>
    </row>
    <row r="368" spans="1:23" ht="12.75" customHeight="1">
      <c r="A368" s="2">
        <v>59</v>
      </c>
      <c r="B368" s="24" t="s">
        <v>69</v>
      </c>
      <c r="C368" s="24"/>
      <c r="D368" s="24"/>
      <c r="E368" s="24"/>
      <c r="F368" s="24"/>
      <c r="G368" s="24"/>
      <c r="H368" s="24"/>
      <c r="I368" s="24"/>
      <c r="J368" s="16">
        <v>0.02</v>
      </c>
      <c r="K368" s="16"/>
      <c r="L368" s="17" t="s">
        <v>289</v>
      </c>
      <c r="M368" s="17"/>
      <c r="N368" s="18">
        <v>240</v>
      </c>
      <c r="O368" s="18"/>
      <c r="P368" s="17">
        <v>1</v>
      </c>
      <c r="Q368" s="17"/>
      <c r="R368" s="18">
        <f t="shared" si="4"/>
        <v>4.8</v>
      </c>
      <c r="S368" s="18"/>
      <c r="T368" s="18"/>
      <c r="U368" s="18">
        <f t="shared" si="5"/>
        <v>4.8</v>
      </c>
      <c r="V368" s="18"/>
      <c r="W368" s="18"/>
    </row>
    <row r="369" spans="1:23" ht="12.75" customHeight="1">
      <c r="A369" s="2">
        <v>60</v>
      </c>
      <c r="B369" s="24" t="s">
        <v>70</v>
      </c>
      <c r="C369" s="24"/>
      <c r="D369" s="24"/>
      <c r="E369" s="24"/>
      <c r="F369" s="24"/>
      <c r="G369" s="24"/>
      <c r="H369" s="24"/>
      <c r="I369" s="24"/>
      <c r="J369" s="16">
        <v>0.05</v>
      </c>
      <c r="K369" s="16"/>
      <c r="L369" s="17" t="s">
        <v>289</v>
      </c>
      <c r="M369" s="17"/>
      <c r="N369" s="18">
        <v>192</v>
      </c>
      <c r="O369" s="18"/>
      <c r="P369" s="17">
        <v>1</v>
      </c>
      <c r="Q369" s="17"/>
      <c r="R369" s="18">
        <f t="shared" si="4"/>
        <v>9.600000000000001</v>
      </c>
      <c r="S369" s="18"/>
      <c r="T369" s="18"/>
      <c r="U369" s="18">
        <f t="shared" si="5"/>
        <v>9.600000000000001</v>
      </c>
      <c r="V369" s="18"/>
      <c r="W369" s="18"/>
    </row>
    <row r="370" spans="1:23" ht="12.75" customHeight="1">
      <c r="A370" s="2">
        <v>61</v>
      </c>
      <c r="B370" s="24" t="s">
        <v>71</v>
      </c>
      <c r="C370" s="24"/>
      <c r="D370" s="24"/>
      <c r="E370" s="24"/>
      <c r="F370" s="24"/>
      <c r="G370" s="24"/>
      <c r="H370" s="24"/>
      <c r="I370" s="24"/>
      <c r="J370" s="16">
        <v>0.02</v>
      </c>
      <c r="K370" s="16"/>
      <c r="L370" s="17" t="s">
        <v>289</v>
      </c>
      <c r="M370" s="17"/>
      <c r="N370" s="18">
        <v>288</v>
      </c>
      <c r="O370" s="18"/>
      <c r="P370" s="17">
        <v>1</v>
      </c>
      <c r="Q370" s="17"/>
      <c r="R370" s="18">
        <f t="shared" si="4"/>
        <v>5.76</v>
      </c>
      <c r="S370" s="18"/>
      <c r="T370" s="18"/>
      <c r="U370" s="18">
        <f t="shared" si="5"/>
        <v>5.76</v>
      </c>
      <c r="V370" s="18"/>
      <c r="W370" s="18"/>
    </row>
    <row r="371" spans="1:23" ht="12.75">
      <c r="A371" s="2">
        <v>62</v>
      </c>
      <c r="B371" s="24" t="s">
        <v>72</v>
      </c>
      <c r="C371" s="24"/>
      <c r="D371" s="24"/>
      <c r="E371" s="24"/>
      <c r="F371" s="24"/>
      <c r="G371" s="24"/>
      <c r="H371" s="24"/>
      <c r="I371" s="24"/>
      <c r="J371" s="16">
        <v>0.05</v>
      </c>
      <c r="K371" s="16"/>
      <c r="L371" s="17" t="s">
        <v>289</v>
      </c>
      <c r="M371" s="17"/>
      <c r="N371" s="18">
        <v>420</v>
      </c>
      <c r="O371" s="18"/>
      <c r="P371" s="17">
        <v>1</v>
      </c>
      <c r="Q371" s="17"/>
      <c r="R371" s="18">
        <f t="shared" si="4"/>
        <v>21</v>
      </c>
      <c r="S371" s="18"/>
      <c r="T371" s="18"/>
      <c r="U371" s="18">
        <f t="shared" si="5"/>
        <v>21</v>
      </c>
      <c r="V371" s="18"/>
      <c r="W371" s="18"/>
    </row>
    <row r="372" spans="1:23" ht="24" customHeight="1">
      <c r="A372" s="2">
        <v>63</v>
      </c>
      <c r="B372" s="24" t="s">
        <v>168</v>
      </c>
      <c r="C372" s="24"/>
      <c r="D372" s="24"/>
      <c r="E372" s="24"/>
      <c r="F372" s="24"/>
      <c r="G372" s="24"/>
      <c r="H372" s="24"/>
      <c r="I372" s="24"/>
      <c r="J372" s="16">
        <v>0.05</v>
      </c>
      <c r="K372" s="16"/>
      <c r="L372" s="17" t="s">
        <v>289</v>
      </c>
      <c r="M372" s="17"/>
      <c r="N372" s="18">
        <v>190</v>
      </c>
      <c r="O372" s="18"/>
      <c r="P372" s="17">
        <v>1</v>
      </c>
      <c r="Q372" s="17"/>
      <c r="R372" s="18">
        <f t="shared" si="4"/>
        <v>9.5</v>
      </c>
      <c r="S372" s="18"/>
      <c r="T372" s="18"/>
      <c r="U372" s="18">
        <f t="shared" si="5"/>
        <v>9.5</v>
      </c>
      <c r="V372" s="18"/>
      <c r="W372" s="18"/>
    </row>
    <row r="373" spans="1:23" ht="12.75">
      <c r="A373" s="2">
        <v>64</v>
      </c>
      <c r="B373" s="24" t="s">
        <v>169</v>
      </c>
      <c r="C373" s="24"/>
      <c r="D373" s="24"/>
      <c r="E373" s="24"/>
      <c r="F373" s="24"/>
      <c r="G373" s="24"/>
      <c r="H373" s="24"/>
      <c r="I373" s="24"/>
      <c r="J373" s="16">
        <v>0.05</v>
      </c>
      <c r="K373" s="16"/>
      <c r="L373" s="17" t="s">
        <v>289</v>
      </c>
      <c r="M373" s="17"/>
      <c r="N373" s="18">
        <v>15</v>
      </c>
      <c r="O373" s="18"/>
      <c r="P373" s="17">
        <v>12</v>
      </c>
      <c r="Q373" s="17"/>
      <c r="R373" s="18">
        <f t="shared" si="4"/>
        <v>9</v>
      </c>
      <c r="S373" s="18"/>
      <c r="T373" s="18"/>
      <c r="U373" s="18">
        <f t="shared" si="5"/>
        <v>9</v>
      </c>
      <c r="V373" s="18"/>
      <c r="W373" s="18"/>
    </row>
    <row r="374" spans="1:23" ht="12.75">
      <c r="A374" s="2">
        <v>65</v>
      </c>
      <c r="B374" s="24" t="s">
        <v>170</v>
      </c>
      <c r="C374" s="24"/>
      <c r="D374" s="24"/>
      <c r="E374" s="24"/>
      <c r="F374" s="24"/>
      <c r="G374" s="24"/>
      <c r="H374" s="24"/>
      <c r="I374" s="24"/>
      <c r="J374" s="16">
        <v>0.05</v>
      </c>
      <c r="K374" s="16"/>
      <c r="L374" s="17" t="s">
        <v>289</v>
      </c>
      <c r="M374" s="17"/>
      <c r="N374" s="18">
        <v>18</v>
      </c>
      <c r="O374" s="18"/>
      <c r="P374" s="17">
        <v>30</v>
      </c>
      <c r="Q374" s="17"/>
      <c r="R374" s="18">
        <f t="shared" si="4"/>
        <v>27</v>
      </c>
      <c r="S374" s="18"/>
      <c r="T374" s="18"/>
      <c r="U374" s="18">
        <f t="shared" si="5"/>
        <v>27</v>
      </c>
      <c r="V374" s="18"/>
      <c r="W374" s="18"/>
    </row>
    <row r="375" spans="1:23" ht="12.75">
      <c r="A375" s="2">
        <v>66</v>
      </c>
      <c r="B375" s="24" t="s">
        <v>171</v>
      </c>
      <c r="C375" s="24"/>
      <c r="D375" s="24"/>
      <c r="E375" s="24"/>
      <c r="F375" s="24"/>
      <c r="G375" s="24"/>
      <c r="H375" s="24"/>
      <c r="I375" s="24"/>
      <c r="J375" s="16">
        <v>0.05</v>
      </c>
      <c r="K375" s="16"/>
      <c r="L375" s="17" t="s">
        <v>289</v>
      </c>
      <c r="M375" s="17"/>
      <c r="N375" s="18">
        <v>18</v>
      </c>
      <c r="O375" s="18"/>
      <c r="P375" s="17">
        <v>14</v>
      </c>
      <c r="Q375" s="17"/>
      <c r="R375" s="18">
        <f t="shared" si="4"/>
        <v>12.6</v>
      </c>
      <c r="S375" s="18"/>
      <c r="T375" s="18"/>
      <c r="U375" s="18">
        <f t="shared" si="5"/>
        <v>12.6</v>
      </c>
      <c r="V375" s="18"/>
      <c r="W375" s="18"/>
    </row>
    <row r="376" spans="1:23" ht="25.5" customHeight="1">
      <c r="A376" s="2">
        <v>67</v>
      </c>
      <c r="B376" s="24" t="s">
        <v>73</v>
      </c>
      <c r="C376" s="24"/>
      <c r="D376" s="24"/>
      <c r="E376" s="24"/>
      <c r="F376" s="24"/>
      <c r="G376" s="24"/>
      <c r="H376" s="24"/>
      <c r="I376" s="24"/>
      <c r="J376" s="16">
        <v>0.05</v>
      </c>
      <c r="K376" s="16"/>
      <c r="L376" s="17" t="s">
        <v>289</v>
      </c>
      <c r="M376" s="17"/>
      <c r="N376" s="18">
        <v>230</v>
      </c>
      <c r="O376" s="18"/>
      <c r="P376" s="17">
        <v>2</v>
      </c>
      <c r="Q376" s="17"/>
      <c r="R376" s="18">
        <f t="shared" si="4"/>
        <v>23</v>
      </c>
      <c r="S376" s="18"/>
      <c r="T376" s="18"/>
      <c r="U376" s="18">
        <f t="shared" si="5"/>
        <v>23</v>
      </c>
      <c r="V376" s="18"/>
      <c r="W376" s="18"/>
    </row>
    <row r="377" spans="1:23" ht="26.25" customHeight="1">
      <c r="A377" s="2">
        <v>68</v>
      </c>
      <c r="B377" s="24" t="s">
        <v>74</v>
      </c>
      <c r="C377" s="24"/>
      <c r="D377" s="24"/>
      <c r="E377" s="24"/>
      <c r="F377" s="24"/>
      <c r="G377" s="24"/>
      <c r="H377" s="24"/>
      <c r="I377" s="24"/>
      <c r="J377" s="16">
        <v>0.05</v>
      </c>
      <c r="K377" s="16"/>
      <c r="L377" s="17" t="s">
        <v>289</v>
      </c>
      <c r="M377" s="17"/>
      <c r="N377" s="18">
        <v>270</v>
      </c>
      <c r="O377" s="18"/>
      <c r="P377" s="17">
        <v>2</v>
      </c>
      <c r="Q377" s="17"/>
      <c r="R377" s="18">
        <f t="shared" si="4"/>
        <v>27</v>
      </c>
      <c r="S377" s="18"/>
      <c r="T377" s="18"/>
      <c r="U377" s="18">
        <f t="shared" si="5"/>
        <v>27</v>
      </c>
      <c r="V377" s="18"/>
      <c r="W377" s="18"/>
    </row>
    <row r="378" spans="1:23" ht="26.25" customHeight="1">
      <c r="A378" s="2">
        <v>69</v>
      </c>
      <c r="B378" s="24" t="s">
        <v>75</v>
      </c>
      <c r="C378" s="24"/>
      <c r="D378" s="24"/>
      <c r="E378" s="24"/>
      <c r="F378" s="24"/>
      <c r="G378" s="24"/>
      <c r="H378" s="24"/>
      <c r="I378" s="24"/>
      <c r="J378" s="16">
        <v>0.05</v>
      </c>
      <c r="K378" s="16"/>
      <c r="L378" s="17" t="s">
        <v>289</v>
      </c>
      <c r="M378" s="17"/>
      <c r="N378" s="18">
        <v>310</v>
      </c>
      <c r="O378" s="18"/>
      <c r="P378" s="17">
        <v>2</v>
      </c>
      <c r="Q378" s="17"/>
      <c r="R378" s="18">
        <f t="shared" si="4"/>
        <v>31</v>
      </c>
      <c r="S378" s="18"/>
      <c r="T378" s="18"/>
      <c r="U378" s="18">
        <f t="shared" si="5"/>
        <v>31</v>
      </c>
      <c r="V378" s="18"/>
      <c r="W378" s="18"/>
    </row>
    <row r="379" spans="1:23" ht="26.25" customHeight="1">
      <c r="A379" s="2">
        <v>70</v>
      </c>
      <c r="B379" s="24" t="s">
        <v>76</v>
      </c>
      <c r="C379" s="24"/>
      <c r="D379" s="24"/>
      <c r="E379" s="24"/>
      <c r="F379" s="24"/>
      <c r="G379" s="24"/>
      <c r="H379" s="24"/>
      <c r="I379" s="24"/>
      <c r="J379" s="16">
        <v>0.05</v>
      </c>
      <c r="K379" s="16"/>
      <c r="L379" s="17" t="s">
        <v>289</v>
      </c>
      <c r="M379" s="17"/>
      <c r="N379" s="18">
        <v>380</v>
      </c>
      <c r="O379" s="18"/>
      <c r="P379" s="17">
        <v>1</v>
      </c>
      <c r="Q379" s="17"/>
      <c r="R379" s="18">
        <f t="shared" si="4"/>
        <v>19</v>
      </c>
      <c r="S379" s="18"/>
      <c r="T379" s="18"/>
      <c r="U379" s="18">
        <f t="shared" si="5"/>
        <v>19</v>
      </c>
      <c r="V379" s="18"/>
      <c r="W379" s="18"/>
    </row>
    <row r="380" spans="1:23" ht="25.5" customHeight="1">
      <c r="A380" s="2">
        <v>71</v>
      </c>
      <c r="B380" s="24" t="s">
        <v>77</v>
      </c>
      <c r="C380" s="24"/>
      <c r="D380" s="24"/>
      <c r="E380" s="24"/>
      <c r="F380" s="24"/>
      <c r="G380" s="24"/>
      <c r="H380" s="24"/>
      <c r="I380" s="24"/>
      <c r="J380" s="16">
        <v>0.05</v>
      </c>
      <c r="K380" s="16"/>
      <c r="L380" s="17" t="s">
        <v>289</v>
      </c>
      <c r="M380" s="17"/>
      <c r="N380" s="18">
        <v>420</v>
      </c>
      <c r="O380" s="18"/>
      <c r="P380" s="17">
        <v>1</v>
      </c>
      <c r="Q380" s="17"/>
      <c r="R380" s="18">
        <f t="shared" si="4"/>
        <v>21</v>
      </c>
      <c r="S380" s="18"/>
      <c r="T380" s="18"/>
      <c r="U380" s="18">
        <f t="shared" si="5"/>
        <v>21</v>
      </c>
      <c r="V380" s="18"/>
      <c r="W380" s="18"/>
    </row>
    <row r="381" spans="1:23" ht="27.75" customHeight="1">
      <c r="A381" s="2">
        <v>72</v>
      </c>
      <c r="B381" s="24" t="s">
        <v>78</v>
      </c>
      <c r="C381" s="24"/>
      <c r="D381" s="24"/>
      <c r="E381" s="24"/>
      <c r="F381" s="24"/>
      <c r="G381" s="24"/>
      <c r="H381" s="24"/>
      <c r="I381" s="24"/>
      <c r="J381" s="16">
        <v>0.07</v>
      </c>
      <c r="K381" s="16"/>
      <c r="L381" s="17" t="s">
        <v>289</v>
      </c>
      <c r="M381" s="17"/>
      <c r="N381" s="18">
        <v>240</v>
      </c>
      <c r="O381" s="18"/>
      <c r="P381" s="17">
        <v>2</v>
      </c>
      <c r="Q381" s="17"/>
      <c r="R381" s="18">
        <f t="shared" si="4"/>
        <v>33.6</v>
      </c>
      <c r="S381" s="18"/>
      <c r="T381" s="18"/>
      <c r="U381" s="18">
        <f t="shared" si="5"/>
        <v>33.6</v>
      </c>
      <c r="V381" s="18"/>
      <c r="W381" s="18"/>
    </row>
    <row r="382" spans="1:23" ht="27.75" customHeight="1">
      <c r="A382" s="2">
        <v>73</v>
      </c>
      <c r="B382" s="24" t="s">
        <v>79</v>
      </c>
      <c r="C382" s="24"/>
      <c r="D382" s="24"/>
      <c r="E382" s="24"/>
      <c r="F382" s="24"/>
      <c r="G382" s="24"/>
      <c r="H382" s="24"/>
      <c r="I382" s="24"/>
      <c r="J382" s="16">
        <v>0.08</v>
      </c>
      <c r="K382" s="16"/>
      <c r="L382" s="17" t="s">
        <v>289</v>
      </c>
      <c r="M382" s="17"/>
      <c r="N382" s="18">
        <v>260</v>
      </c>
      <c r="O382" s="18"/>
      <c r="P382" s="17">
        <v>2</v>
      </c>
      <c r="Q382" s="17"/>
      <c r="R382" s="18">
        <f t="shared" si="4"/>
        <v>41.6</v>
      </c>
      <c r="S382" s="18"/>
      <c r="T382" s="18"/>
      <c r="U382" s="18">
        <f t="shared" si="5"/>
        <v>41.6</v>
      </c>
      <c r="V382" s="18"/>
      <c r="W382" s="18"/>
    </row>
    <row r="383" spans="1:23" ht="12.75">
      <c r="A383" s="2">
        <v>74</v>
      </c>
      <c r="B383" s="24" t="s">
        <v>80</v>
      </c>
      <c r="C383" s="24"/>
      <c r="D383" s="24"/>
      <c r="E383" s="24"/>
      <c r="F383" s="24"/>
      <c r="G383" s="24"/>
      <c r="H383" s="24"/>
      <c r="I383" s="24"/>
      <c r="J383" s="16">
        <v>0.1</v>
      </c>
      <c r="K383" s="16"/>
      <c r="L383" s="17" t="s">
        <v>289</v>
      </c>
      <c r="M383" s="17"/>
      <c r="N383" s="18">
        <v>370</v>
      </c>
      <c r="O383" s="18"/>
      <c r="P383" s="17">
        <v>3</v>
      </c>
      <c r="Q383" s="17"/>
      <c r="R383" s="18">
        <f t="shared" si="4"/>
        <v>111</v>
      </c>
      <c r="S383" s="18"/>
      <c r="T383" s="18"/>
      <c r="U383" s="18">
        <f t="shared" si="5"/>
        <v>111</v>
      </c>
      <c r="V383" s="18"/>
      <c r="W383" s="18"/>
    </row>
    <row r="384" spans="1:23" ht="12.75" customHeight="1">
      <c r="A384" s="2">
        <v>75</v>
      </c>
      <c r="B384" s="24" t="s">
        <v>81</v>
      </c>
      <c r="C384" s="24"/>
      <c r="D384" s="24"/>
      <c r="E384" s="24"/>
      <c r="F384" s="24"/>
      <c r="G384" s="24"/>
      <c r="H384" s="24"/>
      <c r="I384" s="24"/>
      <c r="J384" s="16">
        <v>0.1</v>
      </c>
      <c r="K384" s="16"/>
      <c r="L384" s="17" t="s">
        <v>289</v>
      </c>
      <c r="M384" s="17"/>
      <c r="N384" s="18">
        <v>390</v>
      </c>
      <c r="O384" s="18"/>
      <c r="P384" s="17">
        <v>3</v>
      </c>
      <c r="Q384" s="17"/>
      <c r="R384" s="18">
        <f t="shared" si="4"/>
        <v>117</v>
      </c>
      <c r="S384" s="18"/>
      <c r="T384" s="18"/>
      <c r="U384" s="18">
        <f t="shared" si="5"/>
        <v>117</v>
      </c>
      <c r="V384" s="18"/>
      <c r="W384" s="18"/>
    </row>
    <row r="385" spans="1:23" ht="12.75" customHeight="1">
      <c r="A385" s="2">
        <v>76</v>
      </c>
      <c r="B385" s="24" t="s">
        <v>82</v>
      </c>
      <c r="C385" s="24"/>
      <c r="D385" s="24"/>
      <c r="E385" s="24"/>
      <c r="F385" s="24"/>
      <c r="G385" s="24"/>
      <c r="H385" s="24"/>
      <c r="I385" s="24"/>
      <c r="J385" s="16">
        <v>0.1</v>
      </c>
      <c r="K385" s="16"/>
      <c r="L385" s="17" t="s">
        <v>289</v>
      </c>
      <c r="M385" s="17"/>
      <c r="N385" s="18">
        <v>430</v>
      </c>
      <c r="O385" s="18"/>
      <c r="P385" s="17">
        <v>3</v>
      </c>
      <c r="Q385" s="17"/>
      <c r="R385" s="18">
        <f t="shared" si="4"/>
        <v>129</v>
      </c>
      <c r="S385" s="18"/>
      <c r="T385" s="18"/>
      <c r="U385" s="18">
        <f t="shared" si="5"/>
        <v>129</v>
      </c>
      <c r="V385" s="18"/>
      <c r="W385" s="18"/>
    </row>
    <row r="386" spans="1:23" ht="12.75" customHeight="1">
      <c r="A386" s="2">
        <v>77</v>
      </c>
      <c r="B386" s="24" t="s">
        <v>83</v>
      </c>
      <c r="C386" s="24"/>
      <c r="D386" s="24"/>
      <c r="E386" s="24"/>
      <c r="F386" s="24"/>
      <c r="G386" s="24"/>
      <c r="H386" s="24"/>
      <c r="I386" s="24"/>
      <c r="J386" s="16">
        <v>0.1</v>
      </c>
      <c r="K386" s="16"/>
      <c r="L386" s="17" t="s">
        <v>289</v>
      </c>
      <c r="M386" s="17"/>
      <c r="N386" s="18">
        <v>390</v>
      </c>
      <c r="O386" s="18"/>
      <c r="P386" s="17">
        <v>1</v>
      </c>
      <c r="Q386" s="17"/>
      <c r="R386" s="18">
        <f t="shared" si="4"/>
        <v>39</v>
      </c>
      <c r="S386" s="18"/>
      <c r="T386" s="18"/>
      <c r="U386" s="18">
        <f t="shared" si="5"/>
        <v>39</v>
      </c>
      <c r="V386" s="18"/>
      <c r="W386" s="18"/>
    </row>
    <row r="387" spans="1:23" ht="12.75" customHeight="1">
      <c r="A387" s="2">
        <v>78</v>
      </c>
      <c r="B387" s="24" t="s">
        <v>84</v>
      </c>
      <c r="C387" s="24"/>
      <c r="D387" s="24"/>
      <c r="E387" s="24"/>
      <c r="F387" s="24"/>
      <c r="G387" s="24"/>
      <c r="H387" s="24"/>
      <c r="I387" s="24"/>
      <c r="J387" s="16">
        <v>0.1</v>
      </c>
      <c r="K387" s="16"/>
      <c r="L387" s="17" t="s">
        <v>289</v>
      </c>
      <c r="M387" s="17"/>
      <c r="N387" s="18">
        <v>370</v>
      </c>
      <c r="O387" s="18"/>
      <c r="P387" s="17">
        <v>1</v>
      </c>
      <c r="Q387" s="17"/>
      <c r="R387" s="18">
        <f t="shared" si="4"/>
        <v>37</v>
      </c>
      <c r="S387" s="18"/>
      <c r="T387" s="18"/>
      <c r="U387" s="18">
        <f t="shared" si="5"/>
        <v>37</v>
      </c>
      <c r="V387" s="18"/>
      <c r="W387" s="18"/>
    </row>
    <row r="388" spans="1:23" ht="12.75">
      <c r="A388" s="2">
        <v>79</v>
      </c>
      <c r="B388" s="24" t="s">
        <v>173</v>
      </c>
      <c r="C388" s="24"/>
      <c r="D388" s="24"/>
      <c r="E388" s="24"/>
      <c r="F388" s="24"/>
      <c r="G388" s="24"/>
      <c r="H388" s="24"/>
      <c r="I388" s="24"/>
      <c r="J388" s="16">
        <v>0.05</v>
      </c>
      <c r="K388" s="16"/>
      <c r="L388" s="17" t="s">
        <v>289</v>
      </c>
      <c r="M388" s="17"/>
      <c r="N388" s="18">
        <v>350</v>
      </c>
      <c r="O388" s="18"/>
      <c r="P388" s="17">
        <v>12</v>
      </c>
      <c r="Q388" s="17"/>
      <c r="R388" s="18">
        <f t="shared" si="4"/>
        <v>210</v>
      </c>
      <c r="S388" s="18"/>
      <c r="T388" s="18"/>
      <c r="U388" s="18">
        <f t="shared" si="5"/>
        <v>210</v>
      </c>
      <c r="V388" s="18"/>
      <c r="W388" s="18"/>
    </row>
    <row r="389" spans="1:23" ht="26.25" customHeight="1">
      <c r="A389" s="2">
        <v>80</v>
      </c>
      <c r="B389" s="24" t="s">
        <v>85</v>
      </c>
      <c r="C389" s="24"/>
      <c r="D389" s="24"/>
      <c r="E389" s="24"/>
      <c r="F389" s="24"/>
      <c r="G389" s="24"/>
      <c r="H389" s="24"/>
      <c r="I389" s="24"/>
      <c r="J389" s="16">
        <v>0.25</v>
      </c>
      <c r="K389" s="16"/>
      <c r="L389" s="17" t="s">
        <v>289</v>
      </c>
      <c r="M389" s="17"/>
      <c r="N389" s="18">
        <v>465</v>
      </c>
      <c r="O389" s="18"/>
      <c r="P389" s="17">
        <v>1</v>
      </c>
      <c r="Q389" s="17"/>
      <c r="R389" s="18">
        <f t="shared" si="4"/>
        <v>116.25</v>
      </c>
      <c r="S389" s="18"/>
      <c r="T389" s="18"/>
      <c r="U389" s="18">
        <f t="shared" si="5"/>
        <v>116.25</v>
      </c>
      <c r="V389" s="18"/>
      <c r="W389" s="18"/>
    </row>
    <row r="390" spans="1:23" ht="27.75" customHeight="1">
      <c r="A390" s="2">
        <v>81</v>
      </c>
      <c r="B390" s="24" t="s">
        <v>86</v>
      </c>
      <c r="C390" s="24"/>
      <c r="D390" s="24"/>
      <c r="E390" s="24"/>
      <c r="F390" s="24"/>
      <c r="G390" s="24"/>
      <c r="H390" s="24"/>
      <c r="I390" s="24"/>
      <c r="J390" s="16">
        <v>0.3</v>
      </c>
      <c r="K390" s="16"/>
      <c r="L390" s="17" t="s">
        <v>289</v>
      </c>
      <c r="M390" s="17"/>
      <c r="N390" s="18">
        <v>460</v>
      </c>
      <c r="O390" s="18"/>
      <c r="P390" s="17">
        <v>1</v>
      </c>
      <c r="Q390" s="17"/>
      <c r="R390" s="18">
        <f t="shared" si="4"/>
        <v>138</v>
      </c>
      <c r="S390" s="18"/>
      <c r="T390" s="18"/>
      <c r="U390" s="18">
        <f t="shared" si="5"/>
        <v>138</v>
      </c>
      <c r="V390" s="18"/>
      <c r="W390" s="18"/>
    </row>
    <row r="391" spans="1:23" ht="12.75">
      <c r="A391" s="2">
        <v>82</v>
      </c>
      <c r="B391" s="24" t="s">
        <v>87</v>
      </c>
      <c r="C391" s="24"/>
      <c r="D391" s="24"/>
      <c r="E391" s="24"/>
      <c r="F391" s="24"/>
      <c r="G391" s="24"/>
      <c r="H391" s="24"/>
      <c r="I391" s="24"/>
      <c r="J391" s="16">
        <v>0.05</v>
      </c>
      <c r="K391" s="16"/>
      <c r="L391" s="17" t="s">
        <v>289</v>
      </c>
      <c r="M391" s="17"/>
      <c r="N391" s="18">
        <v>108</v>
      </c>
      <c r="O391" s="18"/>
      <c r="P391" s="17">
        <v>1</v>
      </c>
      <c r="Q391" s="17"/>
      <c r="R391" s="18">
        <f t="shared" si="4"/>
        <v>5.4</v>
      </c>
      <c r="S391" s="18"/>
      <c r="T391" s="18"/>
      <c r="U391" s="18">
        <f t="shared" si="5"/>
        <v>5.4</v>
      </c>
      <c r="V391" s="18"/>
      <c r="W391" s="18"/>
    </row>
    <row r="392" spans="1:23" ht="12.75" customHeight="1">
      <c r="A392" s="2">
        <v>83</v>
      </c>
      <c r="B392" s="24" t="s">
        <v>174</v>
      </c>
      <c r="C392" s="24"/>
      <c r="D392" s="24"/>
      <c r="E392" s="24"/>
      <c r="F392" s="24"/>
      <c r="G392" s="24"/>
      <c r="H392" s="24"/>
      <c r="I392" s="24"/>
      <c r="J392" s="16">
        <v>0.05</v>
      </c>
      <c r="K392" s="16"/>
      <c r="L392" s="17" t="s">
        <v>289</v>
      </c>
      <c r="M392" s="17"/>
      <c r="N392" s="18">
        <v>180</v>
      </c>
      <c r="O392" s="18"/>
      <c r="P392" s="17">
        <v>1</v>
      </c>
      <c r="Q392" s="17"/>
      <c r="R392" s="18">
        <f t="shared" si="4"/>
        <v>9</v>
      </c>
      <c r="S392" s="18"/>
      <c r="T392" s="18"/>
      <c r="U392" s="18">
        <f t="shared" si="5"/>
        <v>9</v>
      </c>
      <c r="V392" s="18"/>
      <c r="W392" s="18"/>
    </row>
    <row r="393" spans="1:23" ht="12.75">
      <c r="A393" s="2">
        <v>84</v>
      </c>
      <c r="B393" s="24" t="s">
        <v>89</v>
      </c>
      <c r="C393" s="24"/>
      <c r="D393" s="24"/>
      <c r="E393" s="24"/>
      <c r="F393" s="24"/>
      <c r="G393" s="24"/>
      <c r="H393" s="24"/>
      <c r="I393" s="24"/>
      <c r="J393" s="16">
        <v>0.05</v>
      </c>
      <c r="K393" s="16"/>
      <c r="L393" s="17" t="s">
        <v>289</v>
      </c>
      <c r="M393" s="17"/>
      <c r="N393" s="18">
        <v>90</v>
      </c>
      <c r="O393" s="18"/>
      <c r="P393" s="17">
        <v>1</v>
      </c>
      <c r="Q393" s="17"/>
      <c r="R393" s="18">
        <f t="shared" si="4"/>
        <v>4.5</v>
      </c>
      <c r="S393" s="18"/>
      <c r="T393" s="18"/>
      <c r="U393" s="18">
        <f t="shared" si="5"/>
        <v>4.5</v>
      </c>
      <c r="V393" s="18"/>
      <c r="W393" s="18"/>
    </row>
    <row r="394" spans="1:23" ht="12.75" customHeight="1">
      <c r="A394" s="2">
        <v>85</v>
      </c>
      <c r="B394" s="24" t="s">
        <v>175</v>
      </c>
      <c r="C394" s="24"/>
      <c r="D394" s="24"/>
      <c r="E394" s="24"/>
      <c r="F394" s="24"/>
      <c r="G394" s="24"/>
      <c r="H394" s="24"/>
      <c r="I394" s="24"/>
      <c r="J394" s="16">
        <v>0.05</v>
      </c>
      <c r="K394" s="16"/>
      <c r="L394" s="17" t="s">
        <v>289</v>
      </c>
      <c r="M394" s="17"/>
      <c r="N394" s="18">
        <v>100</v>
      </c>
      <c r="O394" s="18"/>
      <c r="P394" s="17">
        <v>1</v>
      </c>
      <c r="Q394" s="17"/>
      <c r="R394" s="18">
        <f t="shared" si="4"/>
        <v>5</v>
      </c>
      <c r="S394" s="18"/>
      <c r="T394" s="18"/>
      <c r="U394" s="18">
        <f t="shared" si="5"/>
        <v>5</v>
      </c>
      <c r="V394" s="18"/>
      <c r="W394" s="18"/>
    </row>
    <row r="395" spans="1:23" ht="12.75">
      <c r="A395" s="2">
        <v>86</v>
      </c>
      <c r="B395" s="24" t="s">
        <v>203</v>
      </c>
      <c r="C395" s="24"/>
      <c r="D395" s="24"/>
      <c r="E395" s="24"/>
      <c r="F395" s="24"/>
      <c r="G395" s="24"/>
      <c r="H395" s="24"/>
      <c r="I395" s="24"/>
      <c r="J395" s="16">
        <v>0.05</v>
      </c>
      <c r="K395" s="16"/>
      <c r="L395" s="17" t="s">
        <v>289</v>
      </c>
      <c r="M395" s="17"/>
      <c r="N395" s="18">
        <v>240</v>
      </c>
      <c r="O395" s="18"/>
      <c r="P395" s="17">
        <v>1</v>
      </c>
      <c r="Q395" s="17"/>
      <c r="R395" s="18">
        <f t="shared" si="4"/>
        <v>12</v>
      </c>
      <c r="S395" s="18"/>
      <c r="T395" s="18"/>
      <c r="U395" s="18">
        <f t="shared" si="5"/>
        <v>12</v>
      </c>
      <c r="V395" s="18"/>
      <c r="W395" s="18"/>
    </row>
    <row r="396" spans="1:23" ht="26.25" customHeight="1">
      <c r="A396" s="2">
        <v>87</v>
      </c>
      <c r="B396" s="24" t="s">
        <v>204</v>
      </c>
      <c r="C396" s="24"/>
      <c r="D396" s="24"/>
      <c r="E396" s="24"/>
      <c r="F396" s="24"/>
      <c r="G396" s="24"/>
      <c r="H396" s="24"/>
      <c r="I396" s="24"/>
      <c r="J396" s="16">
        <v>0.07</v>
      </c>
      <c r="K396" s="16"/>
      <c r="L396" s="17" t="s">
        <v>289</v>
      </c>
      <c r="M396" s="17"/>
      <c r="N396" s="18">
        <v>540</v>
      </c>
      <c r="O396" s="18"/>
      <c r="P396" s="17">
        <v>1</v>
      </c>
      <c r="Q396" s="17"/>
      <c r="R396" s="18">
        <f t="shared" si="4"/>
        <v>37.800000000000004</v>
      </c>
      <c r="S396" s="18"/>
      <c r="T396" s="18"/>
      <c r="U396" s="18">
        <f t="shared" si="5"/>
        <v>37.800000000000004</v>
      </c>
      <c r="V396" s="18"/>
      <c r="W396" s="18"/>
    </row>
    <row r="397" spans="1:23" ht="26.25" customHeight="1">
      <c r="A397" s="2">
        <v>88</v>
      </c>
      <c r="B397" s="24" t="s">
        <v>205</v>
      </c>
      <c r="C397" s="24"/>
      <c r="D397" s="24"/>
      <c r="E397" s="24"/>
      <c r="F397" s="24"/>
      <c r="G397" s="24"/>
      <c r="H397" s="24"/>
      <c r="I397" s="24"/>
      <c r="J397" s="16">
        <v>0.07</v>
      </c>
      <c r="K397" s="16"/>
      <c r="L397" s="17" t="s">
        <v>289</v>
      </c>
      <c r="M397" s="17"/>
      <c r="N397" s="18">
        <v>580</v>
      </c>
      <c r="O397" s="18"/>
      <c r="P397" s="17">
        <v>1</v>
      </c>
      <c r="Q397" s="17"/>
      <c r="R397" s="18">
        <f t="shared" si="4"/>
        <v>40.6</v>
      </c>
      <c r="S397" s="18"/>
      <c r="T397" s="18"/>
      <c r="U397" s="18">
        <f t="shared" si="5"/>
        <v>40.6</v>
      </c>
      <c r="V397" s="18"/>
      <c r="W397" s="18"/>
    </row>
    <row r="398" spans="1:23" ht="12.75" customHeight="1">
      <c r="A398" s="2">
        <v>89</v>
      </c>
      <c r="B398" s="24" t="s">
        <v>206</v>
      </c>
      <c r="C398" s="24"/>
      <c r="D398" s="24"/>
      <c r="E398" s="24"/>
      <c r="F398" s="24"/>
      <c r="G398" s="24"/>
      <c r="H398" s="24"/>
      <c r="I398" s="24"/>
      <c r="J398" s="16">
        <v>0.05</v>
      </c>
      <c r="K398" s="16"/>
      <c r="L398" s="17" t="s">
        <v>289</v>
      </c>
      <c r="M398" s="17"/>
      <c r="N398" s="18">
        <v>310</v>
      </c>
      <c r="O398" s="18"/>
      <c r="P398" s="17">
        <v>1</v>
      </c>
      <c r="Q398" s="17"/>
      <c r="R398" s="18">
        <f t="shared" si="4"/>
        <v>15.5</v>
      </c>
      <c r="S398" s="18"/>
      <c r="T398" s="18"/>
      <c r="U398" s="18">
        <f t="shared" si="5"/>
        <v>15.5</v>
      </c>
      <c r="V398" s="18"/>
      <c r="W398" s="18"/>
    </row>
    <row r="399" spans="1:23" ht="12.75" customHeight="1">
      <c r="A399" s="2">
        <v>90</v>
      </c>
      <c r="B399" s="24" t="s">
        <v>177</v>
      </c>
      <c r="C399" s="24"/>
      <c r="D399" s="24"/>
      <c r="E399" s="24"/>
      <c r="F399" s="24"/>
      <c r="G399" s="24"/>
      <c r="H399" s="24"/>
      <c r="I399" s="24"/>
      <c r="J399" s="16">
        <v>0.03</v>
      </c>
      <c r="K399" s="16"/>
      <c r="L399" s="17" t="s">
        <v>289</v>
      </c>
      <c r="M399" s="17"/>
      <c r="N399" s="18">
        <v>720</v>
      </c>
      <c r="O399" s="18"/>
      <c r="P399" s="17">
        <v>1</v>
      </c>
      <c r="Q399" s="17"/>
      <c r="R399" s="18">
        <f t="shared" si="4"/>
        <v>21.599999999999998</v>
      </c>
      <c r="S399" s="18"/>
      <c r="T399" s="18"/>
      <c r="U399" s="18">
        <f t="shared" si="5"/>
        <v>21.599999999999998</v>
      </c>
      <c r="V399" s="18"/>
      <c r="W399" s="18"/>
    </row>
    <row r="400" spans="1:23" ht="12.75" customHeight="1">
      <c r="A400" s="2">
        <v>91</v>
      </c>
      <c r="B400" s="24" t="s">
        <v>207</v>
      </c>
      <c r="C400" s="24"/>
      <c r="D400" s="24"/>
      <c r="E400" s="24"/>
      <c r="F400" s="24"/>
      <c r="G400" s="24"/>
      <c r="H400" s="24"/>
      <c r="I400" s="24"/>
      <c r="J400" s="16">
        <v>0.25</v>
      </c>
      <c r="K400" s="16"/>
      <c r="L400" s="17" t="s">
        <v>289</v>
      </c>
      <c r="M400" s="17"/>
      <c r="N400" s="18">
        <v>190</v>
      </c>
      <c r="O400" s="18"/>
      <c r="P400" s="17">
        <v>1</v>
      </c>
      <c r="Q400" s="17"/>
      <c r="R400" s="18">
        <f t="shared" si="4"/>
        <v>47.5</v>
      </c>
      <c r="S400" s="18"/>
      <c r="T400" s="18"/>
      <c r="U400" s="18">
        <f t="shared" si="5"/>
        <v>47.5</v>
      </c>
      <c r="V400" s="18"/>
      <c r="W400" s="18"/>
    </row>
    <row r="401" spans="1:23" ht="12.75" customHeight="1">
      <c r="A401" s="2">
        <v>92</v>
      </c>
      <c r="B401" s="24" t="s">
        <v>208</v>
      </c>
      <c r="C401" s="24"/>
      <c r="D401" s="24"/>
      <c r="E401" s="24"/>
      <c r="F401" s="24"/>
      <c r="G401" s="24"/>
      <c r="H401" s="24"/>
      <c r="I401" s="24"/>
      <c r="J401" s="16">
        <v>0.1</v>
      </c>
      <c r="K401" s="16"/>
      <c r="L401" s="17" t="s">
        <v>289</v>
      </c>
      <c r="M401" s="17"/>
      <c r="N401" s="15">
        <v>15000</v>
      </c>
      <c r="O401" s="15"/>
      <c r="P401" s="17">
        <v>2</v>
      </c>
      <c r="Q401" s="17"/>
      <c r="R401" s="18">
        <f t="shared" si="4"/>
        <v>3000</v>
      </c>
      <c r="S401" s="18"/>
      <c r="T401" s="18"/>
      <c r="U401" s="18">
        <f t="shared" si="5"/>
        <v>3000</v>
      </c>
      <c r="V401" s="18"/>
      <c r="W401" s="18"/>
    </row>
    <row r="402" spans="1:23" ht="26.25" customHeight="1">
      <c r="A402" s="2">
        <v>93</v>
      </c>
      <c r="B402" s="24" t="s">
        <v>209</v>
      </c>
      <c r="C402" s="24"/>
      <c r="D402" s="24"/>
      <c r="E402" s="24"/>
      <c r="F402" s="24"/>
      <c r="G402" s="24"/>
      <c r="H402" s="24"/>
      <c r="I402" s="24"/>
      <c r="J402" s="16">
        <v>0.05</v>
      </c>
      <c r="K402" s="16"/>
      <c r="L402" s="17" t="s">
        <v>289</v>
      </c>
      <c r="M402" s="17"/>
      <c r="N402" s="18">
        <v>319.5</v>
      </c>
      <c r="O402" s="18"/>
      <c r="P402" s="17">
        <v>1</v>
      </c>
      <c r="Q402" s="17"/>
      <c r="R402" s="18">
        <f t="shared" si="4"/>
        <v>15.975000000000001</v>
      </c>
      <c r="S402" s="18"/>
      <c r="T402" s="18"/>
      <c r="U402" s="18">
        <f t="shared" si="5"/>
        <v>15.975000000000001</v>
      </c>
      <c r="V402" s="18"/>
      <c r="W402" s="18"/>
    </row>
    <row r="403" spans="1:23" ht="26.25" customHeight="1">
      <c r="A403" s="2">
        <v>94</v>
      </c>
      <c r="B403" s="24" t="s">
        <v>210</v>
      </c>
      <c r="C403" s="24"/>
      <c r="D403" s="24"/>
      <c r="E403" s="24"/>
      <c r="F403" s="24"/>
      <c r="G403" s="24"/>
      <c r="H403" s="24"/>
      <c r="I403" s="24"/>
      <c r="J403" s="16">
        <v>0.05</v>
      </c>
      <c r="K403" s="16"/>
      <c r="L403" s="17" t="s">
        <v>289</v>
      </c>
      <c r="M403" s="17"/>
      <c r="N403" s="18">
        <v>282</v>
      </c>
      <c r="O403" s="18"/>
      <c r="P403" s="17">
        <v>2</v>
      </c>
      <c r="Q403" s="17"/>
      <c r="R403" s="18">
        <f t="shared" si="4"/>
        <v>28.200000000000003</v>
      </c>
      <c r="S403" s="18"/>
      <c r="T403" s="18"/>
      <c r="U403" s="18">
        <f t="shared" si="5"/>
        <v>28.200000000000003</v>
      </c>
      <c r="V403" s="18"/>
      <c r="W403" s="18"/>
    </row>
    <row r="404" spans="1:23" ht="27" customHeight="1">
      <c r="A404" s="2">
        <v>95</v>
      </c>
      <c r="B404" s="24" t="s">
        <v>211</v>
      </c>
      <c r="C404" s="24"/>
      <c r="D404" s="24"/>
      <c r="E404" s="24"/>
      <c r="F404" s="24"/>
      <c r="G404" s="24"/>
      <c r="H404" s="24"/>
      <c r="I404" s="24"/>
      <c r="J404" s="16">
        <v>0.05</v>
      </c>
      <c r="K404" s="16"/>
      <c r="L404" s="17" t="s">
        <v>289</v>
      </c>
      <c r="M404" s="17"/>
      <c r="N404" s="18">
        <v>306</v>
      </c>
      <c r="O404" s="18"/>
      <c r="P404" s="17">
        <v>2</v>
      </c>
      <c r="Q404" s="17"/>
      <c r="R404" s="18">
        <f t="shared" si="4"/>
        <v>30.6</v>
      </c>
      <c r="S404" s="18"/>
      <c r="T404" s="18"/>
      <c r="U404" s="18">
        <f t="shared" si="5"/>
        <v>30.6</v>
      </c>
      <c r="V404" s="18"/>
      <c r="W404" s="18"/>
    </row>
    <row r="405" spans="1:23" ht="24.75" customHeight="1">
      <c r="A405" s="2">
        <v>96</v>
      </c>
      <c r="B405" s="24" t="s">
        <v>212</v>
      </c>
      <c r="C405" s="24"/>
      <c r="D405" s="24"/>
      <c r="E405" s="24"/>
      <c r="F405" s="24"/>
      <c r="G405" s="24"/>
      <c r="H405" s="24"/>
      <c r="I405" s="24"/>
      <c r="J405" s="16">
        <v>0.05</v>
      </c>
      <c r="K405" s="16"/>
      <c r="L405" s="17" t="s">
        <v>289</v>
      </c>
      <c r="M405" s="17"/>
      <c r="N405" s="18">
        <v>366</v>
      </c>
      <c r="O405" s="18"/>
      <c r="P405" s="17">
        <v>2</v>
      </c>
      <c r="Q405" s="17"/>
      <c r="R405" s="18">
        <f t="shared" si="4"/>
        <v>36.6</v>
      </c>
      <c r="S405" s="18"/>
      <c r="T405" s="18"/>
      <c r="U405" s="18">
        <f t="shared" si="5"/>
        <v>36.6</v>
      </c>
      <c r="V405" s="18"/>
      <c r="W405" s="18"/>
    </row>
    <row r="406" spans="1:23" ht="26.25" customHeight="1">
      <c r="A406" s="2">
        <v>97</v>
      </c>
      <c r="B406" s="24" t="s">
        <v>213</v>
      </c>
      <c r="C406" s="24"/>
      <c r="D406" s="24"/>
      <c r="E406" s="24"/>
      <c r="F406" s="24"/>
      <c r="G406" s="24"/>
      <c r="H406" s="24"/>
      <c r="I406" s="24"/>
      <c r="J406" s="16">
        <v>0.05</v>
      </c>
      <c r="K406" s="16"/>
      <c r="L406" s="17" t="s">
        <v>289</v>
      </c>
      <c r="M406" s="17"/>
      <c r="N406" s="18">
        <v>384</v>
      </c>
      <c r="O406" s="18"/>
      <c r="P406" s="17">
        <v>2</v>
      </c>
      <c r="Q406" s="17"/>
      <c r="R406" s="18">
        <f t="shared" si="4"/>
        <v>38.400000000000006</v>
      </c>
      <c r="S406" s="18"/>
      <c r="T406" s="18"/>
      <c r="U406" s="18">
        <f t="shared" si="5"/>
        <v>38.400000000000006</v>
      </c>
      <c r="V406" s="18"/>
      <c r="W406" s="18"/>
    </row>
    <row r="407" spans="1:23" ht="25.5" customHeight="1">
      <c r="A407" s="2">
        <v>98</v>
      </c>
      <c r="B407" s="24" t="s">
        <v>214</v>
      </c>
      <c r="C407" s="24"/>
      <c r="D407" s="24"/>
      <c r="E407" s="24"/>
      <c r="F407" s="24"/>
      <c r="G407" s="24"/>
      <c r="H407" s="24"/>
      <c r="I407" s="24"/>
      <c r="J407" s="16">
        <v>0.05</v>
      </c>
      <c r="K407" s="16"/>
      <c r="L407" s="17" t="s">
        <v>289</v>
      </c>
      <c r="M407" s="17"/>
      <c r="N407" s="18">
        <v>396</v>
      </c>
      <c r="O407" s="18"/>
      <c r="P407" s="17">
        <v>2</v>
      </c>
      <c r="Q407" s="17"/>
      <c r="R407" s="18">
        <f t="shared" si="4"/>
        <v>39.6</v>
      </c>
      <c r="S407" s="18"/>
      <c r="T407" s="18"/>
      <c r="U407" s="18">
        <f t="shared" si="5"/>
        <v>39.6</v>
      </c>
      <c r="V407" s="18"/>
      <c r="W407" s="18"/>
    </row>
    <row r="408" spans="1:23" ht="24" customHeight="1">
      <c r="A408" s="2">
        <v>99</v>
      </c>
      <c r="B408" s="24" t="s">
        <v>215</v>
      </c>
      <c r="C408" s="24"/>
      <c r="D408" s="24"/>
      <c r="E408" s="24"/>
      <c r="F408" s="24"/>
      <c r="G408" s="24"/>
      <c r="H408" s="24"/>
      <c r="I408" s="24"/>
      <c r="J408" s="16">
        <v>0.04</v>
      </c>
      <c r="K408" s="16"/>
      <c r="L408" s="17" t="s">
        <v>289</v>
      </c>
      <c r="M408" s="17"/>
      <c r="N408" s="18">
        <v>380</v>
      </c>
      <c r="O408" s="18"/>
      <c r="P408" s="17">
        <v>1</v>
      </c>
      <c r="Q408" s="17"/>
      <c r="R408" s="18">
        <f t="shared" si="4"/>
        <v>15.200000000000001</v>
      </c>
      <c r="S408" s="18"/>
      <c r="T408" s="18"/>
      <c r="U408" s="18">
        <f t="shared" si="5"/>
        <v>15.200000000000001</v>
      </c>
      <c r="V408" s="18"/>
      <c r="W408" s="18"/>
    </row>
    <row r="409" spans="1:23" ht="12.75" customHeight="1" hidden="1">
      <c r="A409" s="2"/>
      <c r="B409" s="24"/>
      <c r="C409" s="24"/>
      <c r="D409" s="24"/>
      <c r="E409" s="24"/>
      <c r="F409" s="24"/>
      <c r="G409" s="24"/>
      <c r="H409" s="24"/>
      <c r="I409" s="24"/>
      <c r="J409" s="16"/>
      <c r="K409" s="16"/>
      <c r="L409" s="17"/>
      <c r="M409" s="17"/>
      <c r="N409" s="18"/>
      <c r="O409" s="18"/>
      <c r="P409" s="17"/>
      <c r="Q409" s="17"/>
      <c r="R409" s="18"/>
      <c r="S409" s="18"/>
      <c r="T409" s="18"/>
      <c r="U409" s="18"/>
      <c r="V409" s="18"/>
      <c r="W409" s="18"/>
    </row>
    <row r="410" spans="1:23" ht="12.75" hidden="1">
      <c r="A410" s="2"/>
      <c r="B410" s="24"/>
      <c r="C410" s="24"/>
      <c r="D410" s="24"/>
      <c r="E410" s="24"/>
      <c r="F410" s="24"/>
      <c r="G410" s="24"/>
      <c r="H410" s="24"/>
      <c r="I410" s="24"/>
      <c r="J410" s="16"/>
      <c r="K410" s="16"/>
      <c r="L410" s="17"/>
      <c r="M410" s="17"/>
      <c r="N410" s="18"/>
      <c r="O410" s="18"/>
      <c r="P410" s="17"/>
      <c r="Q410" s="17"/>
      <c r="R410" s="18"/>
      <c r="S410" s="18"/>
      <c r="T410" s="18"/>
      <c r="U410" s="18"/>
      <c r="V410" s="18"/>
      <c r="W410" s="18"/>
    </row>
    <row r="411" spans="1:23" ht="12.75">
      <c r="A411" s="6"/>
      <c r="B411" s="29" t="s">
        <v>278</v>
      </c>
      <c r="C411" s="29"/>
      <c r="D411" s="29"/>
      <c r="E411" s="29"/>
      <c r="F411" s="29"/>
      <c r="G411" s="29"/>
      <c r="H411" s="29"/>
      <c r="I411" s="29"/>
      <c r="J411" s="30"/>
      <c r="K411" s="30"/>
      <c r="L411" s="30"/>
      <c r="M411" s="30"/>
      <c r="N411" s="30"/>
      <c r="O411" s="30"/>
      <c r="P411" s="30"/>
      <c r="Q411" s="30"/>
      <c r="R411" s="31">
        <f>SUM(R308:T410)</f>
        <v>9789.919800000005</v>
      </c>
      <c r="S411" s="31"/>
      <c r="T411" s="31"/>
      <c r="U411" s="31">
        <f>SUM(U308:W410)</f>
        <v>9789.919800000005</v>
      </c>
      <c r="V411" s="31"/>
      <c r="W411" s="31"/>
    </row>
    <row r="413" spans="1:26" ht="12.75">
      <c r="A413" s="23" t="s">
        <v>266</v>
      </c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2.75">
      <c r="A414" s="23" t="s">
        <v>90</v>
      </c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2.75">
      <c r="A415" s="23" t="s">
        <v>216</v>
      </c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2.75">
      <c r="A416" s="65" t="s">
        <v>196</v>
      </c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</row>
    <row r="417" spans="1:26" ht="12.75">
      <c r="A417" s="17" t="s">
        <v>268</v>
      </c>
      <c r="B417" s="17" t="s">
        <v>91</v>
      </c>
      <c r="C417" s="17"/>
      <c r="D417" s="17"/>
      <c r="E417" s="17"/>
      <c r="F417" s="17"/>
      <c r="G417" s="17"/>
      <c r="H417" s="17"/>
      <c r="I417" s="17" t="s">
        <v>92</v>
      </c>
      <c r="J417" s="17"/>
      <c r="K417" s="17" t="s">
        <v>287</v>
      </c>
      <c r="L417" s="17"/>
      <c r="M417" s="48" t="s">
        <v>2</v>
      </c>
      <c r="N417" s="49"/>
      <c r="O417" s="50"/>
      <c r="P417" s="17" t="s">
        <v>285</v>
      </c>
      <c r="Q417" s="17"/>
      <c r="R417" s="17"/>
      <c r="S417" s="17" t="s">
        <v>295</v>
      </c>
      <c r="T417" s="17"/>
      <c r="U417" s="17" t="s">
        <v>271</v>
      </c>
      <c r="V417" s="17"/>
      <c r="W417" s="17"/>
      <c r="X417" s="17"/>
      <c r="Y417" s="17"/>
      <c r="Z417" s="17"/>
    </row>
    <row r="418" spans="1:26" ht="54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51"/>
      <c r="N418" s="52"/>
      <c r="O418" s="53"/>
      <c r="P418" s="17"/>
      <c r="Q418" s="17"/>
      <c r="R418" s="17"/>
      <c r="S418" s="17"/>
      <c r="T418" s="17"/>
      <c r="U418" s="17" t="s">
        <v>93</v>
      </c>
      <c r="V418" s="17"/>
      <c r="W418" s="17"/>
      <c r="X418" s="17" t="s">
        <v>284</v>
      </c>
      <c r="Y418" s="17"/>
      <c r="Z418" s="17"/>
    </row>
    <row r="419" spans="1:26" ht="12.75">
      <c r="A419" s="5">
        <v>1</v>
      </c>
      <c r="B419" s="32">
        <v>2</v>
      </c>
      <c r="C419" s="32"/>
      <c r="D419" s="32"/>
      <c r="E419" s="32"/>
      <c r="F419" s="32"/>
      <c r="G419" s="32"/>
      <c r="H419" s="32"/>
      <c r="I419" s="32">
        <v>3</v>
      </c>
      <c r="J419" s="32"/>
      <c r="K419" s="32">
        <v>4</v>
      </c>
      <c r="L419" s="32"/>
      <c r="M419" s="66"/>
      <c r="N419" s="67"/>
      <c r="O419" s="68"/>
      <c r="P419" s="32">
        <v>5</v>
      </c>
      <c r="Q419" s="32"/>
      <c r="R419" s="32"/>
      <c r="S419" s="32">
        <v>6</v>
      </c>
      <c r="T419" s="32"/>
      <c r="U419" s="32">
        <v>7</v>
      </c>
      <c r="V419" s="32"/>
      <c r="W419" s="32"/>
      <c r="X419" s="32">
        <v>8</v>
      </c>
      <c r="Y419" s="32"/>
      <c r="Z419" s="32"/>
    </row>
    <row r="420" spans="1:26" ht="12.75">
      <c r="A420" s="2">
        <v>1</v>
      </c>
      <c r="B420" s="24" t="s">
        <v>197</v>
      </c>
      <c r="C420" s="24"/>
      <c r="D420" s="24"/>
      <c r="E420" s="24"/>
      <c r="F420" s="24"/>
      <c r="G420" s="24"/>
      <c r="H420" s="24"/>
      <c r="I420" s="33">
        <v>0.2</v>
      </c>
      <c r="J420" s="33"/>
      <c r="K420" s="17" t="s">
        <v>289</v>
      </c>
      <c r="L420" s="17"/>
      <c r="M420" s="45">
        <v>1.23</v>
      </c>
      <c r="N420" s="46"/>
      <c r="O420" s="47"/>
      <c r="P420" s="18">
        <v>8000</v>
      </c>
      <c r="Q420" s="18"/>
      <c r="R420" s="18"/>
      <c r="S420" s="17">
        <v>1</v>
      </c>
      <c r="T420" s="17"/>
      <c r="U420" s="18">
        <f>I420*M420*P420*S420</f>
        <v>1968</v>
      </c>
      <c r="V420" s="18"/>
      <c r="W420" s="18"/>
      <c r="X420" s="18">
        <f aca="true" t="shared" si="6" ref="X420:X433">U420*$S$12</f>
        <v>1968</v>
      </c>
      <c r="Y420" s="18"/>
      <c r="Z420" s="18"/>
    </row>
    <row r="421" spans="1:26" ht="12.75">
      <c r="A421" s="2">
        <v>2</v>
      </c>
      <c r="B421" s="24" t="s">
        <v>198</v>
      </c>
      <c r="C421" s="24"/>
      <c r="D421" s="24"/>
      <c r="E421" s="24"/>
      <c r="F421" s="24"/>
      <c r="G421" s="24"/>
      <c r="H421" s="24"/>
      <c r="I421" s="33">
        <v>0.222</v>
      </c>
      <c r="J421" s="33"/>
      <c r="K421" s="17" t="s">
        <v>289</v>
      </c>
      <c r="L421" s="17"/>
      <c r="M421" s="45">
        <v>1.31</v>
      </c>
      <c r="N421" s="46"/>
      <c r="O421" s="47"/>
      <c r="P421" s="18">
        <v>35000</v>
      </c>
      <c r="Q421" s="18"/>
      <c r="R421" s="18"/>
      <c r="S421" s="17">
        <v>1</v>
      </c>
      <c r="T421" s="17"/>
      <c r="U421" s="18">
        <f aca="true" t="shared" si="7" ref="U420:U433">I421*M421*P421*S421</f>
        <v>10178.7</v>
      </c>
      <c r="V421" s="18"/>
      <c r="W421" s="18"/>
      <c r="X421" s="18">
        <f t="shared" si="6"/>
        <v>10178.7</v>
      </c>
      <c r="Y421" s="18"/>
      <c r="Z421" s="18"/>
    </row>
    <row r="422" spans="1:26" ht="12.75">
      <c r="A422" s="2">
        <v>3</v>
      </c>
      <c r="B422" s="24" t="s">
        <v>199</v>
      </c>
      <c r="C422" s="24"/>
      <c r="D422" s="24"/>
      <c r="E422" s="24"/>
      <c r="F422" s="24"/>
      <c r="G422" s="24"/>
      <c r="H422" s="24"/>
      <c r="I422" s="33">
        <v>0.2</v>
      </c>
      <c r="J422" s="33"/>
      <c r="K422" s="17" t="s">
        <v>289</v>
      </c>
      <c r="L422" s="17"/>
      <c r="M422" s="45">
        <v>1.23</v>
      </c>
      <c r="N422" s="46"/>
      <c r="O422" s="47"/>
      <c r="P422" s="18">
        <v>70000</v>
      </c>
      <c r="Q422" s="18"/>
      <c r="R422" s="18"/>
      <c r="S422" s="17">
        <v>1</v>
      </c>
      <c r="T422" s="17"/>
      <c r="U422" s="18">
        <f t="shared" si="7"/>
        <v>17220</v>
      </c>
      <c r="V422" s="18"/>
      <c r="W422" s="18"/>
      <c r="X422" s="18">
        <f t="shared" si="6"/>
        <v>17220</v>
      </c>
      <c r="Y422" s="18"/>
      <c r="Z422" s="18"/>
    </row>
    <row r="423" spans="1:26" ht="12.75">
      <c r="A423" s="2">
        <v>4</v>
      </c>
      <c r="B423" s="24" t="s">
        <v>200</v>
      </c>
      <c r="C423" s="24"/>
      <c r="D423" s="24"/>
      <c r="E423" s="24"/>
      <c r="F423" s="24"/>
      <c r="G423" s="24"/>
      <c r="H423" s="24"/>
      <c r="I423" s="33">
        <v>0.222</v>
      </c>
      <c r="J423" s="33"/>
      <c r="K423" s="17" t="s">
        <v>289</v>
      </c>
      <c r="L423" s="17"/>
      <c r="M423" s="45">
        <v>1.31</v>
      </c>
      <c r="N423" s="46"/>
      <c r="O423" s="47"/>
      <c r="P423" s="18">
        <v>35000</v>
      </c>
      <c r="Q423" s="18"/>
      <c r="R423" s="18"/>
      <c r="S423" s="17">
        <v>1</v>
      </c>
      <c r="T423" s="17"/>
      <c r="U423" s="18">
        <f t="shared" si="7"/>
        <v>10178.7</v>
      </c>
      <c r="V423" s="18"/>
      <c r="W423" s="18"/>
      <c r="X423" s="18">
        <f t="shared" si="6"/>
        <v>10178.7</v>
      </c>
      <c r="Y423" s="18"/>
      <c r="Z423" s="18"/>
    </row>
    <row r="424" spans="1:26" ht="12.75">
      <c r="A424" s="2">
        <v>5</v>
      </c>
      <c r="B424" s="24" t="s">
        <v>201</v>
      </c>
      <c r="C424" s="24"/>
      <c r="D424" s="24"/>
      <c r="E424" s="24"/>
      <c r="F424" s="24"/>
      <c r="G424" s="24"/>
      <c r="H424" s="24"/>
      <c r="I424" s="33">
        <v>0.222</v>
      </c>
      <c r="J424" s="33"/>
      <c r="K424" s="17" t="s">
        <v>289</v>
      </c>
      <c r="L424" s="17"/>
      <c r="M424" s="45">
        <v>1.26</v>
      </c>
      <c r="N424" s="46"/>
      <c r="O424" s="47"/>
      <c r="P424" s="18">
        <v>86458</v>
      </c>
      <c r="Q424" s="18"/>
      <c r="R424" s="18"/>
      <c r="S424" s="17">
        <v>1</v>
      </c>
      <c r="T424" s="17"/>
      <c r="U424" s="18">
        <f t="shared" si="7"/>
        <v>24184.03176</v>
      </c>
      <c r="V424" s="18"/>
      <c r="W424" s="18"/>
      <c r="X424" s="18">
        <f t="shared" si="6"/>
        <v>24184.03176</v>
      </c>
      <c r="Y424" s="18"/>
      <c r="Z424" s="18"/>
    </row>
    <row r="425" spans="1:26" ht="12.75">
      <c r="A425" s="2">
        <v>6</v>
      </c>
      <c r="B425" s="24" t="s">
        <v>202</v>
      </c>
      <c r="C425" s="24"/>
      <c r="D425" s="24"/>
      <c r="E425" s="24"/>
      <c r="F425" s="24"/>
      <c r="G425" s="24"/>
      <c r="H425" s="24"/>
      <c r="I425" s="33">
        <v>0.222</v>
      </c>
      <c r="J425" s="33"/>
      <c r="K425" s="17" t="s">
        <v>289</v>
      </c>
      <c r="L425" s="17"/>
      <c r="M425" s="45">
        <v>1.26</v>
      </c>
      <c r="N425" s="46"/>
      <c r="O425" s="47"/>
      <c r="P425" s="18">
        <v>12500</v>
      </c>
      <c r="Q425" s="18"/>
      <c r="R425" s="18"/>
      <c r="S425" s="17">
        <v>1</v>
      </c>
      <c r="T425" s="17"/>
      <c r="U425" s="18">
        <f t="shared" si="7"/>
        <v>3496.5000000000005</v>
      </c>
      <c r="V425" s="18"/>
      <c r="W425" s="18"/>
      <c r="X425" s="18">
        <f t="shared" si="6"/>
        <v>3496.5000000000005</v>
      </c>
      <c r="Y425" s="18"/>
      <c r="Z425" s="18"/>
    </row>
    <row r="426" spans="1:26" ht="12.75">
      <c r="A426" s="2">
        <v>7</v>
      </c>
      <c r="B426" s="24" t="s">
        <v>41</v>
      </c>
      <c r="C426" s="24"/>
      <c r="D426" s="24"/>
      <c r="E426" s="24"/>
      <c r="F426" s="24"/>
      <c r="G426" s="24"/>
      <c r="H426" s="24"/>
      <c r="I426" s="33">
        <v>0.222</v>
      </c>
      <c r="J426" s="33"/>
      <c r="K426" s="17" t="s">
        <v>289</v>
      </c>
      <c r="L426" s="17"/>
      <c r="M426" s="45">
        <v>1.31</v>
      </c>
      <c r="N426" s="46"/>
      <c r="O426" s="47"/>
      <c r="P426" s="18">
        <v>120000</v>
      </c>
      <c r="Q426" s="18"/>
      <c r="R426" s="18"/>
      <c r="S426" s="17">
        <v>1</v>
      </c>
      <c r="T426" s="17"/>
      <c r="U426" s="18">
        <f t="shared" si="7"/>
        <v>34898.4</v>
      </c>
      <c r="V426" s="18"/>
      <c r="W426" s="18"/>
      <c r="X426" s="18">
        <f t="shared" si="6"/>
        <v>34898.4</v>
      </c>
      <c r="Y426" s="18"/>
      <c r="Z426" s="18"/>
    </row>
    <row r="427" spans="1:26" ht="12.75">
      <c r="A427" s="2">
        <v>8</v>
      </c>
      <c r="B427" s="24" t="s">
        <v>42</v>
      </c>
      <c r="C427" s="24"/>
      <c r="D427" s="24"/>
      <c r="E427" s="24"/>
      <c r="F427" s="24"/>
      <c r="G427" s="24"/>
      <c r="H427" s="24"/>
      <c r="I427" s="33">
        <v>0.222</v>
      </c>
      <c r="J427" s="33"/>
      <c r="K427" s="17" t="s">
        <v>289</v>
      </c>
      <c r="L427" s="17"/>
      <c r="M427" s="45">
        <v>1.26</v>
      </c>
      <c r="N427" s="46"/>
      <c r="O427" s="47"/>
      <c r="P427" s="18">
        <v>3000</v>
      </c>
      <c r="Q427" s="18"/>
      <c r="R427" s="18"/>
      <c r="S427" s="17">
        <v>1</v>
      </c>
      <c r="T427" s="17"/>
      <c r="U427" s="18">
        <f t="shared" si="7"/>
        <v>839.1600000000001</v>
      </c>
      <c r="V427" s="18"/>
      <c r="W427" s="18"/>
      <c r="X427" s="18">
        <f t="shared" si="6"/>
        <v>839.1600000000001</v>
      </c>
      <c r="Y427" s="18"/>
      <c r="Z427" s="18"/>
    </row>
    <row r="428" spans="1:26" ht="12.75" customHeight="1">
      <c r="A428" s="2">
        <v>9</v>
      </c>
      <c r="B428" s="24" t="s">
        <v>43</v>
      </c>
      <c r="C428" s="24"/>
      <c r="D428" s="24"/>
      <c r="E428" s="24"/>
      <c r="F428" s="24"/>
      <c r="G428" s="24"/>
      <c r="H428" s="24"/>
      <c r="I428" s="33">
        <v>0.222</v>
      </c>
      <c r="J428" s="33"/>
      <c r="K428" s="17" t="s">
        <v>289</v>
      </c>
      <c r="L428" s="17"/>
      <c r="M428" s="45">
        <v>1.31</v>
      </c>
      <c r="N428" s="46"/>
      <c r="O428" s="47"/>
      <c r="P428" s="18">
        <v>6200</v>
      </c>
      <c r="Q428" s="18"/>
      <c r="R428" s="18"/>
      <c r="S428" s="17">
        <v>1</v>
      </c>
      <c r="T428" s="17"/>
      <c r="U428" s="18">
        <f t="shared" si="7"/>
        <v>1803.084</v>
      </c>
      <c r="V428" s="18"/>
      <c r="W428" s="18"/>
      <c r="X428" s="18">
        <f t="shared" si="6"/>
        <v>1803.084</v>
      </c>
      <c r="Y428" s="18"/>
      <c r="Z428" s="18"/>
    </row>
    <row r="429" spans="1:26" ht="12.75">
      <c r="A429" s="2">
        <v>10</v>
      </c>
      <c r="B429" s="24" t="s">
        <v>44</v>
      </c>
      <c r="C429" s="24"/>
      <c r="D429" s="24"/>
      <c r="E429" s="24"/>
      <c r="F429" s="24"/>
      <c r="G429" s="24"/>
      <c r="H429" s="24"/>
      <c r="I429" s="33">
        <v>0.222</v>
      </c>
      <c r="J429" s="33"/>
      <c r="K429" s="17" t="s">
        <v>289</v>
      </c>
      <c r="L429" s="17"/>
      <c r="M429" s="45">
        <v>1.31</v>
      </c>
      <c r="N429" s="46"/>
      <c r="O429" s="47"/>
      <c r="P429" s="18">
        <v>7000</v>
      </c>
      <c r="Q429" s="18"/>
      <c r="R429" s="18"/>
      <c r="S429" s="17">
        <v>1</v>
      </c>
      <c r="T429" s="17"/>
      <c r="U429" s="18">
        <f t="shared" si="7"/>
        <v>2035.7400000000002</v>
      </c>
      <c r="V429" s="18"/>
      <c r="W429" s="18"/>
      <c r="X429" s="18">
        <f t="shared" si="6"/>
        <v>2035.7400000000002</v>
      </c>
      <c r="Y429" s="18"/>
      <c r="Z429" s="18"/>
    </row>
    <row r="430" spans="1:26" ht="12.75">
      <c r="A430" s="2">
        <v>11</v>
      </c>
      <c r="B430" s="24" t="s">
        <v>45</v>
      </c>
      <c r="C430" s="24"/>
      <c r="D430" s="24"/>
      <c r="E430" s="24"/>
      <c r="F430" s="24"/>
      <c r="G430" s="24"/>
      <c r="H430" s="24"/>
      <c r="I430" s="33">
        <v>0.286</v>
      </c>
      <c r="J430" s="33"/>
      <c r="K430" s="17" t="s">
        <v>289</v>
      </c>
      <c r="L430" s="17"/>
      <c r="M430" s="45">
        <v>1.25</v>
      </c>
      <c r="N430" s="46"/>
      <c r="O430" s="47"/>
      <c r="P430" s="18">
        <v>100000</v>
      </c>
      <c r="Q430" s="18"/>
      <c r="R430" s="18"/>
      <c r="S430" s="17">
        <v>1</v>
      </c>
      <c r="T430" s="17"/>
      <c r="U430" s="18">
        <f t="shared" si="7"/>
        <v>35750</v>
      </c>
      <c r="V430" s="18"/>
      <c r="W430" s="18"/>
      <c r="X430" s="18">
        <f t="shared" si="6"/>
        <v>35750</v>
      </c>
      <c r="Y430" s="18"/>
      <c r="Z430" s="18"/>
    </row>
    <row r="431" spans="1:26" ht="12.75">
      <c r="A431" s="2">
        <v>12</v>
      </c>
      <c r="B431" s="24" t="s">
        <v>46</v>
      </c>
      <c r="C431" s="24"/>
      <c r="D431" s="24"/>
      <c r="E431" s="24"/>
      <c r="F431" s="24"/>
      <c r="G431" s="24"/>
      <c r="H431" s="24"/>
      <c r="I431" s="33">
        <v>0.063</v>
      </c>
      <c r="J431" s="33"/>
      <c r="K431" s="17" t="s">
        <v>289</v>
      </c>
      <c r="L431" s="17"/>
      <c r="M431" s="45">
        <v>1.23</v>
      </c>
      <c r="N431" s="46"/>
      <c r="O431" s="47"/>
      <c r="P431" s="18">
        <v>9500</v>
      </c>
      <c r="Q431" s="18"/>
      <c r="R431" s="18"/>
      <c r="S431" s="17">
        <v>3</v>
      </c>
      <c r="T431" s="17"/>
      <c r="U431" s="18">
        <f t="shared" si="7"/>
        <v>2208.465</v>
      </c>
      <c r="V431" s="18"/>
      <c r="W431" s="18"/>
      <c r="X431" s="18">
        <f t="shared" si="6"/>
        <v>2208.465</v>
      </c>
      <c r="Y431" s="18"/>
      <c r="Z431" s="18"/>
    </row>
    <row r="432" spans="1:26" ht="12.75">
      <c r="A432" s="2">
        <v>13</v>
      </c>
      <c r="B432" s="24" t="s">
        <v>47</v>
      </c>
      <c r="C432" s="24"/>
      <c r="D432" s="24"/>
      <c r="E432" s="24"/>
      <c r="F432" s="24"/>
      <c r="G432" s="24"/>
      <c r="H432" s="24"/>
      <c r="I432" s="33">
        <v>0.083</v>
      </c>
      <c r="J432" s="33"/>
      <c r="K432" s="17" t="s">
        <v>289</v>
      </c>
      <c r="L432" s="17"/>
      <c r="M432" s="45">
        <v>1.26</v>
      </c>
      <c r="N432" s="46"/>
      <c r="O432" s="47"/>
      <c r="P432" s="18">
        <v>2500</v>
      </c>
      <c r="Q432" s="18"/>
      <c r="R432" s="18"/>
      <c r="S432" s="17">
        <v>1</v>
      </c>
      <c r="T432" s="17"/>
      <c r="U432" s="18">
        <f t="shared" si="7"/>
        <v>261.45</v>
      </c>
      <c r="V432" s="18"/>
      <c r="W432" s="18"/>
      <c r="X432" s="18">
        <f t="shared" si="6"/>
        <v>261.45</v>
      </c>
      <c r="Y432" s="18"/>
      <c r="Z432" s="18"/>
    </row>
    <row r="433" spans="1:26" ht="30.75" customHeight="1">
      <c r="A433" s="2">
        <v>14</v>
      </c>
      <c r="B433" s="24" t="s">
        <v>48</v>
      </c>
      <c r="C433" s="24"/>
      <c r="D433" s="24"/>
      <c r="E433" s="24"/>
      <c r="F433" s="24"/>
      <c r="G433" s="24"/>
      <c r="H433" s="24"/>
      <c r="I433" s="33">
        <v>0.2</v>
      </c>
      <c r="J433" s="33"/>
      <c r="K433" s="17" t="s">
        <v>289</v>
      </c>
      <c r="L433" s="17"/>
      <c r="M433" s="45">
        <v>1.31</v>
      </c>
      <c r="N433" s="46"/>
      <c r="O433" s="47"/>
      <c r="P433" s="18">
        <v>850000</v>
      </c>
      <c r="Q433" s="18"/>
      <c r="R433" s="18"/>
      <c r="S433" s="17">
        <v>1</v>
      </c>
      <c r="T433" s="17"/>
      <c r="U433" s="18">
        <f t="shared" si="7"/>
        <v>222700</v>
      </c>
      <c r="V433" s="18"/>
      <c r="W433" s="18"/>
      <c r="X433" s="18">
        <f t="shared" si="6"/>
        <v>222700</v>
      </c>
      <c r="Y433" s="18"/>
      <c r="Z433" s="18"/>
    </row>
    <row r="434" spans="1:26" ht="12.75">
      <c r="A434" s="6"/>
      <c r="B434" s="29" t="s">
        <v>278</v>
      </c>
      <c r="C434" s="29"/>
      <c r="D434" s="29"/>
      <c r="E434" s="29"/>
      <c r="F434" s="29"/>
      <c r="G434" s="29"/>
      <c r="H434" s="29"/>
      <c r="I434" s="30"/>
      <c r="J434" s="30"/>
      <c r="K434" s="30"/>
      <c r="L434" s="30"/>
      <c r="M434" s="69"/>
      <c r="N434" s="70"/>
      <c r="O434" s="71"/>
      <c r="P434" s="31">
        <f>SUM(P420:R433)</f>
        <v>1345158</v>
      </c>
      <c r="Q434" s="30"/>
      <c r="R434" s="30"/>
      <c r="S434" s="30"/>
      <c r="T434" s="30"/>
      <c r="U434" s="31">
        <f>SUM(U420:W433)</f>
        <v>367722.23076000006</v>
      </c>
      <c r="V434" s="31"/>
      <c r="W434" s="31"/>
      <c r="X434" s="31">
        <f>SUM(X420:Z433)</f>
        <v>367722.23076000006</v>
      </c>
      <c r="Y434" s="31"/>
      <c r="Z434" s="31"/>
    </row>
    <row r="436" spans="10:14" ht="148.5" customHeight="1">
      <c r="J436" s="9"/>
      <c r="K436" s="9"/>
      <c r="L436" s="9"/>
      <c r="M436" s="9"/>
      <c r="N436" s="9"/>
    </row>
    <row r="437" spans="1:36" ht="12.75">
      <c r="A437" s="98" t="s">
        <v>102</v>
      </c>
      <c r="B437" s="98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</row>
    <row r="438" spans="1:36" ht="12.75">
      <c r="A438" s="98" t="s">
        <v>217</v>
      </c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</row>
    <row r="439" spans="1:36" ht="12.75">
      <c r="A439" s="98" t="s">
        <v>19</v>
      </c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</row>
    <row r="440" spans="1:36" ht="14.25" customHeight="1">
      <c r="A440" s="72" t="s">
        <v>104</v>
      </c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99">
        <f>0.11*1.1*1.5</f>
        <v>0.18150000000000002</v>
      </c>
      <c r="R440" s="99"/>
      <c r="S440" s="14" t="s">
        <v>51</v>
      </c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</row>
    <row r="441" spans="1:3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23" ht="12.75" hidden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</row>
    <row r="443" spans="1:23" ht="12.75" hidden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</row>
    <row r="444" spans="1:23" ht="12.75" hidden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</row>
    <row r="445" spans="1:23" ht="12.75" hidden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</row>
    <row r="446" spans="1:23" ht="12.75" hidden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2.75" hidden="1">
      <c r="A447" s="55"/>
      <c r="B447" s="48"/>
      <c r="C447" s="49"/>
      <c r="D447" s="49"/>
      <c r="E447" s="49"/>
      <c r="F447" s="49"/>
      <c r="G447" s="49"/>
      <c r="H447" s="49"/>
      <c r="I447" s="49"/>
      <c r="J447" s="50"/>
      <c r="K447" s="48"/>
      <c r="L447" s="49"/>
      <c r="M447" s="49"/>
      <c r="N447" s="50"/>
      <c r="O447" s="48"/>
      <c r="P447" s="49"/>
      <c r="Q447" s="50"/>
      <c r="R447" s="45"/>
      <c r="S447" s="46"/>
      <c r="T447" s="46"/>
      <c r="U447" s="46"/>
      <c r="V447" s="46"/>
      <c r="W447" s="47"/>
    </row>
    <row r="448" spans="1:23" ht="12.75" hidden="1">
      <c r="A448" s="56"/>
      <c r="B448" s="58"/>
      <c r="C448" s="59"/>
      <c r="D448" s="59"/>
      <c r="E448" s="59"/>
      <c r="F448" s="59"/>
      <c r="G448" s="59"/>
      <c r="H448" s="59"/>
      <c r="I448" s="59"/>
      <c r="J448" s="60"/>
      <c r="K448" s="58"/>
      <c r="L448" s="59"/>
      <c r="M448" s="59"/>
      <c r="N448" s="60"/>
      <c r="O448" s="58"/>
      <c r="P448" s="59"/>
      <c r="Q448" s="60"/>
      <c r="R448" s="48"/>
      <c r="S448" s="49"/>
      <c r="T448" s="50"/>
      <c r="U448" s="48"/>
      <c r="V448" s="49"/>
      <c r="W448" s="50"/>
    </row>
    <row r="449" spans="1:23" ht="25.5" customHeight="1" hidden="1">
      <c r="A449" s="57"/>
      <c r="B449" s="51"/>
      <c r="C449" s="52"/>
      <c r="D449" s="52"/>
      <c r="E449" s="52"/>
      <c r="F449" s="52"/>
      <c r="G449" s="52"/>
      <c r="H449" s="52"/>
      <c r="I449" s="52"/>
      <c r="J449" s="53"/>
      <c r="K449" s="51"/>
      <c r="L449" s="52"/>
      <c r="M449" s="52"/>
      <c r="N449" s="53"/>
      <c r="O449" s="51"/>
      <c r="P449" s="52"/>
      <c r="Q449" s="53"/>
      <c r="R449" s="51"/>
      <c r="S449" s="52"/>
      <c r="T449" s="53"/>
      <c r="U449" s="51"/>
      <c r="V449" s="52"/>
      <c r="W449" s="53"/>
    </row>
    <row r="450" spans="1:23" ht="12.75" hidden="1">
      <c r="A450" s="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</row>
    <row r="451" spans="1:23" ht="27" customHeight="1" hidden="1">
      <c r="A451" s="39"/>
      <c r="B451" s="42"/>
      <c r="C451" s="43"/>
      <c r="D451" s="43"/>
      <c r="E451" s="43"/>
      <c r="F451" s="43"/>
      <c r="G451" s="43"/>
      <c r="H451" s="43"/>
      <c r="I451" s="43"/>
      <c r="J451" s="44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</row>
    <row r="452" spans="1:23" ht="12.75" hidden="1">
      <c r="A452" s="40"/>
      <c r="B452" s="24"/>
      <c r="C452" s="24"/>
      <c r="D452" s="24"/>
      <c r="E452" s="24"/>
      <c r="F452" s="24"/>
      <c r="G452" s="24"/>
      <c r="H452" s="24"/>
      <c r="I452" s="24"/>
      <c r="J452" s="24"/>
      <c r="K452" s="18"/>
      <c r="L452" s="18"/>
      <c r="M452" s="18"/>
      <c r="N452" s="18"/>
      <c r="O452" s="18"/>
      <c r="P452" s="18"/>
      <c r="Q452" s="18"/>
      <c r="R452" s="35"/>
      <c r="S452" s="35"/>
      <c r="T452" s="35"/>
      <c r="U452" s="35"/>
      <c r="V452" s="35"/>
      <c r="W452" s="35"/>
    </row>
    <row r="453" spans="1:23" ht="12.75" hidden="1">
      <c r="A453" s="40"/>
      <c r="B453" s="24"/>
      <c r="C453" s="24"/>
      <c r="D453" s="24"/>
      <c r="E453" s="24"/>
      <c r="F453" s="24"/>
      <c r="G453" s="24"/>
      <c r="H453" s="24"/>
      <c r="I453" s="24"/>
      <c r="J453" s="24"/>
      <c r="K453" s="18"/>
      <c r="L453" s="18"/>
      <c r="M453" s="18"/>
      <c r="N453" s="18"/>
      <c r="O453" s="18"/>
      <c r="P453" s="18"/>
      <c r="Q453" s="18"/>
      <c r="R453" s="35"/>
      <c r="S453" s="35"/>
      <c r="T453" s="35"/>
      <c r="U453" s="35"/>
      <c r="V453" s="35"/>
      <c r="W453" s="35"/>
    </row>
    <row r="454" spans="1:23" ht="12.75" hidden="1">
      <c r="A454" s="40"/>
      <c r="B454" s="24"/>
      <c r="C454" s="24"/>
      <c r="D454" s="24"/>
      <c r="E454" s="24"/>
      <c r="F454" s="24"/>
      <c r="G454" s="24"/>
      <c r="H454" s="24"/>
      <c r="I454" s="24"/>
      <c r="J454" s="24"/>
      <c r="K454" s="18"/>
      <c r="L454" s="18"/>
      <c r="M454" s="18"/>
      <c r="N454" s="18"/>
      <c r="O454" s="18"/>
      <c r="P454" s="18"/>
      <c r="Q454" s="18"/>
      <c r="R454" s="35"/>
      <c r="S454" s="35"/>
      <c r="T454" s="35"/>
      <c r="U454" s="35"/>
      <c r="V454" s="35"/>
      <c r="W454" s="35"/>
    </row>
    <row r="455" spans="1:23" ht="12.75" hidden="1">
      <c r="A455" s="40"/>
      <c r="B455" s="37"/>
      <c r="C455" s="37"/>
      <c r="D455" s="37"/>
      <c r="E455" s="37"/>
      <c r="F455" s="37"/>
      <c r="G455" s="37"/>
      <c r="H455" s="37"/>
      <c r="I455" s="37"/>
      <c r="J455" s="37"/>
      <c r="K455" s="38"/>
      <c r="L455" s="38"/>
      <c r="M455" s="38"/>
      <c r="N455" s="38"/>
      <c r="O455" s="38"/>
      <c r="P455" s="38"/>
      <c r="Q455" s="38"/>
      <c r="R455" s="36"/>
      <c r="S455" s="36"/>
      <c r="T455" s="36"/>
      <c r="U455" s="36"/>
      <c r="V455" s="36"/>
      <c r="W455" s="36"/>
    </row>
    <row r="456" spans="1:23" ht="12.75" hidden="1">
      <c r="A456" s="40"/>
      <c r="B456" s="24"/>
      <c r="C456" s="24"/>
      <c r="D456" s="24"/>
      <c r="E456" s="24"/>
      <c r="F456" s="24"/>
      <c r="G456" s="24"/>
      <c r="H456" s="24"/>
      <c r="I456" s="24"/>
      <c r="J456" s="24"/>
      <c r="K456" s="18"/>
      <c r="L456" s="18"/>
      <c r="M456" s="18"/>
      <c r="N456" s="18"/>
      <c r="O456" s="18"/>
      <c r="P456" s="18"/>
      <c r="Q456" s="18"/>
      <c r="R456" s="35"/>
      <c r="S456" s="35"/>
      <c r="T456" s="35"/>
      <c r="U456" s="35"/>
      <c r="V456" s="35"/>
      <c r="W456" s="35"/>
    </row>
    <row r="457" spans="1:23" ht="26.25" customHeight="1" hidden="1">
      <c r="A457" s="40"/>
      <c r="B457" s="24"/>
      <c r="C457" s="24"/>
      <c r="D457" s="24"/>
      <c r="E457" s="24"/>
      <c r="F457" s="24"/>
      <c r="G457" s="24"/>
      <c r="H457" s="24"/>
      <c r="I457" s="24"/>
      <c r="J457" s="24"/>
      <c r="K457" s="18"/>
      <c r="L457" s="18"/>
      <c r="M457" s="18"/>
      <c r="N457" s="18"/>
      <c r="O457" s="18"/>
      <c r="P457" s="18"/>
      <c r="Q457" s="18"/>
      <c r="R457" s="35"/>
      <c r="S457" s="35"/>
      <c r="T457" s="35"/>
      <c r="U457" s="35"/>
      <c r="V457" s="35"/>
      <c r="W457" s="35"/>
    </row>
    <row r="458" spans="1:23" ht="25.5" customHeight="1" hidden="1">
      <c r="A458" s="40"/>
      <c r="B458" s="24"/>
      <c r="C458" s="24"/>
      <c r="D458" s="24"/>
      <c r="E458" s="24"/>
      <c r="F458" s="24"/>
      <c r="G458" s="24"/>
      <c r="H458" s="24"/>
      <c r="I458" s="24"/>
      <c r="J458" s="24"/>
      <c r="K458" s="18"/>
      <c r="L458" s="18"/>
      <c r="M458" s="18"/>
      <c r="N458" s="18"/>
      <c r="O458" s="18"/>
      <c r="P458" s="18"/>
      <c r="Q458" s="18"/>
      <c r="R458" s="35"/>
      <c r="S458" s="35"/>
      <c r="T458" s="35"/>
      <c r="U458" s="35"/>
      <c r="V458" s="35"/>
      <c r="W458" s="35"/>
    </row>
    <row r="459" spans="1:23" ht="12.75" hidden="1">
      <c r="A459" s="40"/>
      <c r="B459" s="24"/>
      <c r="C459" s="24"/>
      <c r="D459" s="24"/>
      <c r="E459" s="24"/>
      <c r="F459" s="24"/>
      <c r="G459" s="24"/>
      <c r="H459" s="24"/>
      <c r="I459" s="24"/>
      <c r="J459" s="24"/>
      <c r="K459" s="18"/>
      <c r="L459" s="18"/>
      <c r="M459" s="18"/>
      <c r="N459" s="18"/>
      <c r="O459" s="18"/>
      <c r="P459" s="18"/>
      <c r="Q459" s="18"/>
      <c r="R459" s="35"/>
      <c r="S459" s="35"/>
      <c r="T459" s="35"/>
      <c r="U459" s="35"/>
      <c r="V459" s="35"/>
      <c r="W459" s="35"/>
    </row>
    <row r="460" spans="1:23" ht="12.75" hidden="1">
      <c r="A460" s="41"/>
      <c r="B460" s="37"/>
      <c r="C460" s="37"/>
      <c r="D460" s="37"/>
      <c r="E460" s="37"/>
      <c r="F460" s="37"/>
      <c r="G460" s="37"/>
      <c r="H460" s="37"/>
      <c r="I460" s="37"/>
      <c r="J460" s="37"/>
      <c r="K460" s="38"/>
      <c r="L460" s="38"/>
      <c r="M460" s="38"/>
      <c r="N460" s="38"/>
      <c r="O460" s="38"/>
      <c r="P460" s="38"/>
      <c r="Q460" s="38"/>
      <c r="R460" s="36"/>
      <c r="S460" s="36"/>
      <c r="T460" s="36"/>
      <c r="U460" s="36"/>
      <c r="V460" s="36"/>
      <c r="W460" s="36"/>
    </row>
    <row r="461" spans="1:23" ht="12.75" hidden="1">
      <c r="A461" s="3"/>
      <c r="B461" s="25"/>
      <c r="C461" s="25"/>
      <c r="D461" s="25"/>
      <c r="E461" s="25"/>
      <c r="F461" s="25"/>
      <c r="G461" s="25"/>
      <c r="H461" s="25"/>
      <c r="I461" s="25"/>
      <c r="J461" s="25"/>
      <c r="K461" s="28"/>
      <c r="L461" s="27"/>
      <c r="M461" s="27"/>
      <c r="N461" s="27"/>
      <c r="O461" s="27"/>
      <c r="P461" s="27"/>
      <c r="Q461" s="27"/>
      <c r="R461" s="28"/>
      <c r="S461" s="27"/>
      <c r="T461" s="27"/>
      <c r="U461" s="28"/>
      <c r="V461" s="27"/>
      <c r="W461" s="27"/>
    </row>
    <row r="462" spans="1:23" ht="12.75" hidden="1">
      <c r="A462" s="2"/>
      <c r="B462" s="24"/>
      <c r="C462" s="24"/>
      <c r="D462" s="24"/>
      <c r="E462" s="24"/>
      <c r="F462" s="24"/>
      <c r="G462" s="24"/>
      <c r="H462" s="24"/>
      <c r="I462" s="24"/>
      <c r="J462" s="24"/>
      <c r="K462" s="17"/>
      <c r="L462" s="17"/>
      <c r="M462" s="17"/>
      <c r="N462" s="17"/>
      <c r="O462" s="17"/>
      <c r="P462" s="17"/>
      <c r="Q462" s="17"/>
      <c r="R462" s="18"/>
      <c r="S462" s="18"/>
      <c r="T462" s="18"/>
      <c r="U462" s="18"/>
      <c r="V462" s="18"/>
      <c r="W462" s="18"/>
    </row>
    <row r="463" spans="1:23" ht="12.75" hidden="1">
      <c r="A463" s="3"/>
      <c r="B463" s="25"/>
      <c r="C463" s="25"/>
      <c r="D463" s="25"/>
      <c r="E463" s="25"/>
      <c r="F463" s="25"/>
      <c r="G463" s="25"/>
      <c r="H463" s="25"/>
      <c r="I463" s="25"/>
      <c r="J463" s="25"/>
      <c r="K463" s="27"/>
      <c r="L463" s="27"/>
      <c r="M463" s="27"/>
      <c r="N463" s="27"/>
      <c r="O463" s="27"/>
      <c r="P463" s="27"/>
      <c r="Q463" s="27"/>
      <c r="R463" s="28"/>
      <c r="S463" s="27"/>
      <c r="T463" s="27"/>
      <c r="U463" s="28"/>
      <c r="V463" s="27"/>
      <c r="W463" s="27"/>
    </row>
    <row r="464" spans="1:23" ht="27" customHeight="1" hidden="1">
      <c r="A464" s="2"/>
      <c r="B464" s="24"/>
      <c r="C464" s="24"/>
      <c r="D464" s="24"/>
      <c r="E464" s="24"/>
      <c r="F464" s="24"/>
      <c r="G464" s="24"/>
      <c r="H464" s="24"/>
      <c r="I464" s="24"/>
      <c r="J464" s="24"/>
      <c r="K464" s="17"/>
      <c r="L464" s="17"/>
      <c r="M464" s="17"/>
      <c r="N464" s="17"/>
      <c r="O464" s="17"/>
      <c r="P464" s="17"/>
      <c r="Q464" s="17"/>
      <c r="R464" s="18"/>
      <c r="S464" s="18"/>
      <c r="T464" s="18"/>
      <c r="U464" s="18"/>
      <c r="V464" s="18"/>
      <c r="W464" s="18"/>
    </row>
    <row r="465" spans="1:23" ht="12.75" hidden="1">
      <c r="A465" s="2"/>
      <c r="B465" s="24"/>
      <c r="C465" s="24"/>
      <c r="D465" s="24"/>
      <c r="E465" s="24"/>
      <c r="F465" s="24"/>
      <c r="G465" s="24"/>
      <c r="H465" s="24"/>
      <c r="I465" s="24"/>
      <c r="J465" s="24"/>
      <c r="K465" s="17"/>
      <c r="L465" s="17"/>
      <c r="M465" s="17"/>
      <c r="N465" s="17"/>
      <c r="O465" s="17"/>
      <c r="P465" s="17"/>
      <c r="Q465" s="17"/>
      <c r="R465" s="18"/>
      <c r="S465" s="18"/>
      <c r="T465" s="18"/>
      <c r="U465" s="18"/>
      <c r="V465" s="18"/>
      <c r="W465" s="18"/>
    </row>
    <row r="466" spans="1:27" ht="12.75" hidden="1">
      <c r="A466" s="3"/>
      <c r="B466" s="25"/>
      <c r="C466" s="25"/>
      <c r="D466" s="25"/>
      <c r="E466" s="25"/>
      <c r="F466" s="25"/>
      <c r="G466" s="25"/>
      <c r="H466" s="25"/>
      <c r="I466" s="25"/>
      <c r="J466" s="25"/>
      <c r="K466" s="27"/>
      <c r="L466" s="27"/>
      <c r="M466" s="27"/>
      <c r="N466" s="27"/>
      <c r="O466" s="27"/>
      <c r="P466" s="27"/>
      <c r="Q466" s="27"/>
      <c r="R466" s="28"/>
      <c r="S466" s="27"/>
      <c r="T466" s="27"/>
      <c r="U466" s="28"/>
      <c r="V466" s="27"/>
      <c r="W466" s="27"/>
      <c r="Z466" s="9"/>
      <c r="AA466" s="9"/>
    </row>
    <row r="467" ht="12.75" hidden="1"/>
    <row r="468" ht="12.75" hidden="1"/>
    <row r="469" spans="1:23" ht="12.75" hidden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</row>
    <row r="470" spans="1:23" ht="12.75" hidden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</row>
    <row r="471" spans="1:23" ht="12.75" hidden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</row>
    <row r="472" spans="1:23" ht="12.75" hidden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</row>
    <row r="473" spans="1:23" ht="12.75" hidden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2.75" hidden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ht="38.25" customHeight="1" hidden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ht="12.75" hidden="1">
      <c r="A476" s="5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</row>
    <row r="477" spans="1:23" ht="12.75" hidden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</row>
    <row r="478" spans="1:23" ht="12.75" hidden="1">
      <c r="A478" s="2"/>
      <c r="B478" s="24"/>
      <c r="C478" s="24"/>
      <c r="D478" s="24"/>
      <c r="E478" s="24"/>
      <c r="F478" s="24"/>
      <c r="G478" s="24"/>
      <c r="H478" s="24"/>
      <c r="I478" s="24"/>
      <c r="J478" s="24"/>
      <c r="K478" s="17"/>
      <c r="L478" s="17"/>
      <c r="M478" s="34"/>
      <c r="N478" s="34"/>
      <c r="O478" s="18"/>
      <c r="P478" s="18"/>
      <c r="Q478" s="18"/>
      <c r="R478" s="18"/>
      <c r="S478" s="18"/>
      <c r="T478" s="18"/>
      <c r="U478" s="18"/>
      <c r="V478" s="18"/>
      <c r="W478" s="18"/>
    </row>
    <row r="479" spans="1:23" ht="12.75" hidden="1">
      <c r="A479" s="2"/>
      <c r="B479" s="24"/>
      <c r="C479" s="24"/>
      <c r="D479" s="24"/>
      <c r="E479" s="24"/>
      <c r="F479" s="24"/>
      <c r="G479" s="24"/>
      <c r="H479" s="24"/>
      <c r="I479" s="24"/>
      <c r="J479" s="24"/>
      <c r="K479" s="17"/>
      <c r="L479" s="17"/>
      <c r="M479" s="34"/>
      <c r="N479" s="34"/>
      <c r="O479" s="18"/>
      <c r="P479" s="18"/>
      <c r="Q479" s="18"/>
      <c r="R479" s="18"/>
      <c r="S479" s="18"/>
      <c r="T479" s="18"/>
      <c r="U479" s="18"/>
      <c r="V479" s="18"/>
      <c r="W479" s="18"/>
    </row>
    <row r="480" spans="1:23" ht="12.75" hidden="1">
      <c r="A480" s="2"/>
      <c r="B480" s="24"/>
      <c r="C480" s="24"/>
      <c r="D480" s="24"/>
      <c r="E480" s="24"/>
      <c r="F480" s="24"/>
      <c r="G480" s="24"/>
      <c r="H480" s="24"/>
      <c r="I480" s="24"/>
      <c r="J480" s="24"/>
      <c r="K480" s="17"/>
      <c r="L480" s="17"/>
      <c r="M480" s="34"/>
      <c r="N480" s="34"/>
      <c r="O480" s="18"/>
      <c r="P480" s="18"/>
      <c r="Q480" s="18"/>
      <c r="R480" s="18"/>
      <c r="S480" s="18"/>
      <c r="T480" s="18"/>
      <c r="U480" s="18"/>
      <c r="V480" s="18"/>
      <c r="W480" s="18"/>
    </row>
    <row r="481" spans="1:23" ht="12.75" hidden="1">
      <c r="A481" s="2"/>
      <c r="B481" s="24"/>
      <c r="C481" s="24"/>
      <c r="D481" s="24"/>
      <c r="E481" s="24"/>
      <c r="F481" s="24"/>
      <c r="G481" s="24"/>
      <c r="H481" s="24"/>
      <c r="I481" s="24"/>
      <c r="J481" s="24"/>
      <c r="K481" s="17"/>
      <c r="L481" s="17"/>
      <c r="M481" s="34"/>
      <c r="N481" s="34"/>
      <c r="O481" s="18"/>
      <c r="P481" s="18"/>
      <c r="Q481" s="18"/>
      <c r="R481" s="18"/>
      <c r="S481" s="18"/>
      <c r="T481" s="18"/>
      <c r="U481" s="18"/>
      <c r="V481" s="18"/>
      <c r="W481" s="18"/>
    </row>
    <row r="482" spans="1:23" ht="12.75" hidden="1">
      <c r="A482" s="2"/>
      <c r="B482" s="24"/>
      <c r="C482" s="24"/>
      <c r="D482" s="24"/>
      <c r="E482" s="24"/>
      <c r="F482" s="24"/>
      <c r="G482" s="24"/>
      <c r="H482" s="24"/>
      <c r="I482" s="24"/>
      <c r="J482" s="24"/>
      <c r="K482" s="17"/>
      <c r="L482" s="17"/>
      <c r="M482" s="34"/>
      <c r="N482" s="34"/>
      <c r="O482" s="18"/>
      <c r="P482" s="18"/>
      <c r="Q482" s="18"/>
      <c r="R482" s="18"/>
      <c r="S482" s="18"/>
      <c r="T482" s="18"/>
      <c r="U482" s="18"/>
      <c r="V482" s="18"/>
      <c r="W482" s="18"/>
    </row>
    <row r="483" spans="1:23" ht="12.75" hidden="1">
      <c r="A483" s="2"/>
      <c r="B483" s="24"/>
      <c r="C483" s="24"/>
      <c r="D483" s="24"/>
      <c r="E483" s="24"/>
      <c r="F483" s="24"/>
      <c r="G483" s="24"/>
      <c r="H483" s="24"/>
      <c r="I483" s="24"/>
      <c r="J483" s="24"/>
      <c r="K483" s="17"/>
      <c r="L483" s="17"/>
      <c r="M483" s="34"/>
      <c r="N483" s="34"/>
      <c r="O483" s="18"/>
      <c r="P483" s="18"/>
      <c r="Q483" s="18"/>
      <c r="R483" s="18"/>
      <c r="S483" s="18"/>
      <c r="T483" s="18"/>
      <c r="U483" s="18"/>
      <c r="V483" s="18"/>
      <c r="W483" s="18"/>
    </row>
    <row r="484" spans="1:23" ht="12.75" hidden="1">
      <c r="A484" s="2"/>
      <c r="B484" s="24"/>
      <c r="C484" s="24"/>
      <c r="D484" s="24"/>
      <c r="E484" s="24"/>
      <c r="F484" s="24"/>
      <c r="G484" s="24"/>
      <c r="H484" s="24"/>
      <c r="I484" s="24"/>
      <c r="J484" s="24"/>
      <c r="K484" s="17"/>
      <c r="L484" s="17"/>
      <c r="M484" s="34"/>
      <c r="N484" s="34"/>
      <c r="O484" s="18"/>
      <c r="P484" s="18"/>
      <c r="Q484" s="18"/>
      <c r="R484" s="18"/>
      <c r="S484" s="18"/>
      <c r="T484" s="18"/>
      <c r="U484" s="18"/>
      <c r="V484" s="18"/>
      <c r="W484" s="18"/>
    </row>
    <row r="485" spans="1:23" ht="25.5" customHeight="1" hidden="1">
      <c r="A485" s="2"/>
      <c r="B485" s="24"/>
      <c r="C485" s="24"/>
      <c r="D485" s="24"/>
      <c r="E485" s="24"/>
      <c r="F485" s="24"/>
      <c r="G485" s="24"/>
      <c r="H485" s="24"/>
      <c r="I485" s="24"/>
      <c r="J485" s="24"/>
      <c r="K485" s="17"/>
      <c r="L485" s="17"/>
      <c r="M485" s="34"/>
      <c r="N485" s="34"/>
      <c r="O485" s="18"/>
      <c r="P485" s="18"/>
      <c r="Q485" s="18"/>
      <c r="R485" s="18"/>
      <c r="S485" s="18"/>
      <c r="T485" s="18"/>
      <c r="U485" s="18"/>
      <c r="V485" s="18"/>
      <c r="W485" s="18"/>
    </row>
    <row r="486" spans="1:23" ht="12.75" hidden="1">
      <c r="A486" s="2"/>
      <c r="B486" s="24"/>
      <c r="C486" s="24"/>
      <c r="D486" s="24"/>
      <c r="E486" s="24"/>
      <c r="F486" s="24"/>
      <c r="G486" s="24"/>
      <c r="H486" s="24"/>
      <c r="I486" s="24"/>
      <c r="J486" s="24"/>
      <c r="K486" s="17"/>
      <c r="L486" s="17"/>
      <c r="M486" s="34"/>
      <c r="N486" s="34"/>
      <c r="O486" s="18"/>
      <c r="P486" s="18"/>
      <c r="Q486" s="18"/>
      <c r="R486" s="18"/>
      <c r="S486" s="18"/>
      <c r="T486" s="18"/>
      <c r="U486" s="18"/>
      <c r="V486" s="18"/>
      <c r="W486" s="18"/>
    </row>
    <row r="487" spans="1:23" ht="12.75" hidden="1">
      <c r="A487" s="2"/>
      <c r="B487" s="24"/>
      <c r="C487" s="24"/>
      <c r="D487" s="24"/>
      <c r="E487" s="24"/>
      <c r="F487" s="24"/>
      <c r="G487" s="24"/>
      <c r="H487" s="24"/>
      <c r="I487" s="24"/>
      <c r="J487" s="24"/>
      <c r="K487" s="17"/>
      <c r="L487" s="17"/>
      <c r="M487" s="34"/>
      <c r="N487" s="34"/>
      <c r="O487" s="18"/>
      <c r="P487" s="18"/>
      <c r="Q487" s="18"/>
      <c r="R487" s="18"/>
      <c r="S487" s="18"/>
      <c r="T487" s="18"/>
      <c r="U487" s="18"/>
      <c r="V487" s="18"/>
      <c r="W487" s="18"/>
    </row>
    <row r="488" spans="1:23" ht="12.75" hidden="1">
      <c r="A488" s="3"/>
      <c r="B488" s="25"/>
      <c r="C488" s="25"/>
      <c r="D488" s="25"/>
      <c r="E488" s="25"/>
      <c r="F488" s="25"/>
      <c r="G488" s="25"/>
      <c r="H488" s="25"/>
      <c r="I488" s="25"/>
      <c r="J488" s="25"/>
      <c r="K488" s="27"/>
      <c r="L488" s="27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</row>
    <row r="489" spans="1:23" ht="12.75" hidden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</row>
    <row r="490" spans="1:23" ht="12.75" hidden="1">
      <c r="A490" s="2"/>
      <c r="B490" s="24"/>
      <c r="C490" s="24"/>
      <c r="D490" s="24"/>
      <c r="E490" s="24"/>
      <c r="F490" s="24"/>
      <c r="G490" s="24"/>
      <c r="H490" s="24"/>
      <c r="I490" s="24"/>
      <c r="J490" s="24"/>
      <c r="K490" s="17"/>
      <c r="L490" s="17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</row>
    <row r="491" spans="1:23" ht="12.75" hidden="1">
      <c r="A491" s="2"/>
      <c r="B491" s="24"/>
      <c r="C491" s="24"/>
      <c r="D491" s="24"/>
      <c r="E491" s="24"/>
      <c r="F491" s="24"/>
      <c r="G491" s="24"/>
      <c r="H491" s="24"/>
      <c r="I491" s="24"/>
      <c r="J491" s="24"/>
      <c r="K491" s="17"/>
      <c r="L491" s="17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</row>
    <row r="492" spans="1:23" ht="12.75" hidden="1">
      <c r="A492" s="2"/>
      <c r="B492" s="24"/>
      <c r="C492" s="24"/>
      <c r="D492" s="24"/>
      <c r="E492" s="24"/>
      <c r="F492" s="24"/>
      <c r="G492" s="24"/>
      <c r="H492" s="24"/>
      <c r="I492" s="24"/>
      <c r="J492" s="24"/>
      <c r="K492" s="17"/>
      <c r="L492" s="17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</row>
    <row r="493" spans="1:23" ht="12.75" hidden="1">
      <c r="A493" s="3"/>
      <c r="B493" s="25"/>
      <c r="C493" s="25"/>
      <c r="D493" s="25"/>
      <c r="E493" s="25"/>
      <c r="F493" s="25"/>
      <c r="G493" s="25"/>
      <c r="H493" s="25"/>
      <c r="I493" s="25"/>
      <c r="J493" s="25"/>
      <c r="K493" s="27"/>
      <c r="L493" s="27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</row>
    <row r="494" spans="1:23" ht="12.75" hidden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</row>
    <row r="495" spans="1:23" ht="12.75" hidden="1">
      <c r="A495" s="2"/>
      <c r="B495" s="24"/>
      <c r="C495" s="24"/>
      <c r="D495" s="24"/>
      <c r="E495" s="24"/>
      <c r="F495" s="24"/>
      <c r="G495" s="24"/>
      <c r="H495" s="24"/>
      <c r="I495" s="24"/>
      <c r="J495" s="24"/>
      <c r="K495" s="17"/>
      <c r="L495" s="17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</row>
    <row r="496" spans="1:23" ht="12.75" hidden="1">
      <c r="A496" s="2"/>
      <c r="B496" s="24"/>
      <c r="C496" s="24"/>
      <c r="D496" s="24"/>
      <c r="E496" s="24"/>
      <c r="F496" s="24"/>
      <c r="G496" s="24"/>
      <c r="H496" s="24"/>
      <c r="I496" s="24"/>
      <c r="J496" s="24"/>
      <c r="K496" s="17"/>
      <c r="L496" s="17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</row>
    <row r="497" spans="1:23" ht="12.75" hidden="1">
      <c r="A497" s="2"/>
      <c r="B497" s="24"/>
      <c r="C497" s="24"/>
      <c r="D497" s="24"/>
      <c r="E497" s="24"/>
      <c r="F497" s="24"/>
      <c r="G497" s="24"/>
      <c r="H497" s="24"/>
      <c r="I497" s="24"/>
      <c r="J497" s="24"/>
      <c r="K497" s="17"/>
      <c r="L497" s="17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</row>
    <row r="498" spans="1:23" ht="12.75" hidden="1">
      <c r="A498" s="2"/>
      <c r="B498" s="24"/>
      <c r="C498" s="24"/>
      <c r="D498" s="24"/>
      <c r="E498" s="24"/>
      <c r="F498" s="24"/>
      <c r="G498" s="24"/>
      <c r="H498" s="24"/>
      <c r="I498" s="24"/>
      <c r="J498" s="24"/>
      <c r="K498" s="17"/>
      <c r="L498" s="17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</row>
    <row r="499" spans="1:23" ht="12.75" hidden="1">
      <c r="A499" s="2"/>
      <c r="B499" s="24"/>
      <c r="C499" s="24"/>
      <c r="D499" s="24"/>
      <c r="E499" s="24"/>
      <c r="F499" s="24"/>
      <c r="G499" s="24"/>
      <c r="H499" s="24"/>
      <c r="I499" s="24"/>
      <c r="J499" s="24"/>
      <c r="K499" s="17"/>
      <c r="L499" s="17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</row>
    <row r="500" spans="1:23" ht="12.75" hidden="1">
      <c r="A500" s="2"/>
      <c r="B500" s="24"/>
      <c r="C500" s="24"/>
      <c r="D500" s="24"/>
      <c r="E500" s="24"/>
      <c r="F500" s="24"/>
      <c r="G500" s="24"/>
      <c r="H500" s="24"/>
      <c r="I500" s="24"/>
      <c r="J500" s="24"/>
      <c r="K500" s="17"/>
      <c r="L500" s="17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</row>
    <row r="501" spans="1:23" ht="12.75" hidden="1">
      <c r="A501" s="2"/>
      <c r="B501" s="24"/>
      <c r="C501" s="24"/>
      <c r="D501" s="24"/>
      <c r="E501" s="24"/>
      <c r="F501" s="24"/>
      <c r="G501" s="24"/>
      <c r="H501" s="24"/>
      <c r="I501" s="24"/>
      <c r="J501" s="24"/>
      <c r="K501" s="17"/>
      <c r="L501" s="17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</row>
    <row r="502" spans="1:23" ht="12.75" hidden="1">
      <c r="A502" s="2"/>
      <c r="B502" s="24"/>
      <c r="C502" s="24"/>
      <c r="D502" s="24"/>
      <c r="E502" s="24"/>
      <c r="F502" s="24"/>
      <c r="G502" s="24"/>
      <c r="H502" s="24"/>
      <c r="I502" s="24"/>
      <c r="J502" s="24"/>
      <c r="K502" s="17"/>
      <c r="L502" s="17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</row>
    <row r="503" spans="1:23" ht="12.75" hidden="1">
      <c r="A503" s="2"/>
      <c r="B503" s="24"/>
      <c r="C503" s="24"/>
      <c r="D503" s="24"/>
      <c r="E503" s="24"/>
      <c r="F503" s="24"/>
      <c r="G503" s="24"/>
      <c r="H503" s="24"/>
      <c r="I503" s="24"/>
      <c r="J503" s="24"/>
      <c r="K503" s="17"/>
      <c r="L503" s="17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</row>
    <row r="504" spans="1:23" ht="12.75" hidden="1">
      <c r="A504" s="2"/>
      <c r="B504" s="24"/>
      <c r="C504" s="24"/>
      <c r="D504" s="24"/>
      <c r="E504" s="24"/>
      <c r="F504" s="24"/>
      <c r="G504" s="24"/>
      <c r="H504" s="24"/>
      <c r="I504" s="24"/>
      <c r="J504" s="24"/>
      <c r="K504" s="17"/>
      <c r="L504" s="17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</row>
    <row r="505" spans="1:23" ht="12.75" hidden="1">
      <c r="A505" s="2"/>
      <c r="B505" s="24"/>
      <c r="C505" s="24"/>
      <c r="D505" s="24"/>
      <c r="E505" s="24"/>
      <c r="F505" s="24"/>
      <c r="G505" s="24"/>
      <c r="H505" s="24"/>
      <c r="I505" s="24"/>
      <c r="J505" s="24"/>
      <c r="K505" s="17"/>
      <c r="L505" s="17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</row>
    <row r="506" spans="1:23" ht="12.75" hidden="1">
      <c r="A506" s="2"/>
      <c r="B506" s="24"/>
      <c r="C506" s="24"/>
      <c r="D506" s="24"/>
      <c r="E506" s="24"/>
      <c r="F506" s="24"/>
      <c r="G506" s="24"/>
      <c r="H506" s="24"/>
      <c r="I506" s="24"/>
      <c r="J506" s="24"/>
      <c r="K506" s="17"/>
      <c r="L506" s="17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</row>
    <row r="507" spans="1:23" ht="12.75" hidden="1">
      <c r="A507" s="2"/>
      <c r="B507" s="24"/>
      <c r="C507" s="24"/>
      <c r="D507" s="24"/>
      <c r="E507" s="24"/>
      <c r="F507" s="24"/>
      <c r="G507" s="24"/>
      <c r="H507" s="24"/>
      <c r="I507" s="24"/>
      <c r="J507" s="24"/>
      <c r="K507" s="17"/>
      <c r="L507" s="17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</row>
    <row r="508" spans="1:23" ht="12.75" hidden="1">
      <c r="A508" s="2"/>
      <c r="B508" s="24"/>
      <c r="C508" s="24"/>
      <c r="D508" s="24"/>
      <c r="E508" s="24"/>
      <c r="F508" s="24"/>
      <c r="G508" s="24"/>
      <c r="H508" s="24"/>
      <c r="I508" s="24"/>
      <c r="J508" s="24"/>
      <c r="K508" s="17"/>
      <c r="L508" s="17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</row>
    <row r="509" spans="1:23" ht="12.75" hidden="1">
      <c r="A509" s="2"/>
      <c r="B509" s="24"/>
      <c r="C509" s="24"/>
      <c r="D509" s="24"/>
      <c r="E509" s="24"/>
      <c r="F509" s="24"/>
      <c r="G509" s="24"/>
      <c r="H509" s="24"/>
      <c r="I509" s="24"/>
      <c r="J509" s="24"/>
      <c r="K509" s="17"/>
      <c r="L509" s="17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</row>
    <row r="510" spans="1:23" ht="12.75" hidden="1">
      <c r="A510" s="2"/>
      <c r="B510" s="24"/>
      <c r="C510" s="24"/>
      <c r="D510" s="24"/>
      <c r="E510" s="24"/>
      <c r="F510" s="24"/>
      <c r="G510" s="24"/>
      <c r="H510" s="24"/>
      <c r="I510" s="24"/>
      <c r="J510" s="24"/>
      <c r="K510" s="17"/>
      <c r="L510" s="17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</row>
    <row r="511" spans="1:23" ht="12.75" hidden="1">
      <c r="A511" s="2"/>
      <c r="B511" s="24"/>
      <c r="C511" s="24"/>
      <c r="D511" s="24"/>
      <c r="E511" s="24"/>
      <c r="F511" s="24"/>
      <c r="G511" s="24"/>
      <c r="H511" s="24"/>
      <c r="I511" s="24"/>
      <c r="J511" s="24"/>
      <c r="K511" s="17"/>
      <c r="L511" s="17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</row>
    <row r="512" spans="1:23" ht="12.75" hidden="1">
      <c r="A512" s="2"/>
      <c r="B512" s="24"/>
      <c r="C512" s="24"/>
      <c r="D512" s="24"/>
      <c r="E512" s="24"/>
      <c r="F512" s="24"/>
      <c r="G512" s="24"/>
      <c r="H512" s="24"/>
      <c r="I512" s="24"/>
      <c r="J512" s="24"/>
      <c r="K512" s="17"/>
      <c r="L512" s="17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</row>
    <row r="513" spans="1:23" ht="12.75" hidden="1">
      <c r="A513" s="2"/>
      <c r="B513" s="24"/>
      <c r="C513" s="24"/>
      <c r="D513" s="24"/>
      <c r="E513" s="24"/>
      <c r="F513" s="24"/>
      <c r="G513" s="24"/>
      <c r="H513" s="24"/>
      <c r="I513" s="24"/>
      <c r="J513" s="24"/>
      <c r="K513" s="17"/>
      <c r="L513" s="17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</row>
    <row r="514" spans="1:23" ht="12.75" hidden="1">
      <c r="A514" s="2"/>
      <c r="B514" s="24"/>
      <c r="C514" s="24"/>
      <c r="D514" s="24"/>
      <c r="E514" s="24"/>
      <c r="F514" s="24"/>
      <c r="G514" s="24"/>
      <c r="H514" s="24"/>
      <c r="I514" s="24"/>
      <c r="J514" s="24"/>
      <c r="K514" s="17"/>
      <c r="L514" s="17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</row>
    <row r="515" spans="1:30" ht="12.75" hidden="1">
      <c r="A515" s="3"/>
      <c r="B515" s="25"/>
      <c r="C515" s="25"/>
      <c r="D515" s="25"/>
      <c r="E515" s="25"/>
      <c r="F515" s="25"/>
      <c r="G515" s="25"/>
      <c r="H515" s="25"/>
      <c r="I515" s="25"/>
      <c r="J515" s="25"/>
      <c r="K515" s="27"/>
      <c r="L515" s="27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Y515" s="19"/>
      <c r="Z515" s="19"/>
      <c r="AA515" s="19"/>
      <c r="AB515" s="19"/>
      <c r="AC515" s="19"/>
      <c r="AD515" s="19"/>
    </row>
    <row r="516" ht="12.75" hidden="1"/>
    <row r="517" spans="1:23" ht="12.75" hidden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</row>
    <row r="518" spans="1:23" ht="12.75" hidden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</row>
    <row r="519" spans="1:23" ht="12.75" hidden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</row>
    <row r="520" spans="1:23" ht="12.75" hidden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</row>
    <row r="521" ht="12.75" hidden="1"/>
    <row r="522" spans="1:23" ht="12.75" hidden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ht="48" customHeight="1" hidden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ht="12.75" hidden="1">
      <c r="A524" s="5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</row>
    <row r="525" spans="1:23" ht="12.75" hidden="1">
      <c r="A525" s="2"/>
      <c r="B525" s="25"/>
      <c r="C525" s="25"/>
      <c r="D525" s="25"/>
      <c r="E525" s="25"/>
      <c r="F525" s="25"/>
      <c r="G525" s="25"/>
      <c r="H525" s="25"/>
      <c r="I525" s="25"/>
      <c r="J525" s="33"/>
      <c r="K525" s="33"/>
      <c r="L525" s="17"/>
      <c r="M525" s="17"/>
      <c r="N525" s="18"/>
      <c r="O525" s="18"/>
      <c r="P525" s="17"/>
      <c r="Q525" s="17"/>
      <c r="R525" s="18"/>
      <c r="S525" s="18"/>
      <c r="T525" s="18"/>
      <c r="U525" s="18"/>
      <c r="V525" s="18"/>
      <c r="W525" s="18"/>
    </row>
    <row r="526" spans="1:23" ht="12.75" hidden="1">
      <c r="A526" s="2"/>
      <c r="B526" s="24"/>
      <c r="C526" s="24"/>
      <c r="D526" s="24"/>
      <c r="E526" s="24"/>
      <c r="F526" s="24"/>
      <c r="G526" s="24"/>
      <c r="H526" s="24"/>
      <c r="I526" s="24"/>
      <c r="J526" s="16"/>
      <c r="K526" s="16"/>
      <c r="L526" s="17"/>
      <c r="M526" s="17"/>
      <c r="N526" s="18"/>
      <c r="O526" s="18"/>
      <c r="P526" s="17"/>
      <c r="Q526" s="17"/>
      <c r="R526" s="18"/>
      <c r="S526" s="18"/>
      <c r="T526" s="18"/>
      <c r="U526" s="18"/>
      <c r="V526" s="18"/>
      <c r="W526" s="18"/>
    </row>
    <row r="527" spans="1:23" ht="12.75" hidden="1">
      <c r="A527" s="2"/>
      <c r="B527" s="24"/>
      <c r="C527" s="24"/>
      <c r="D527" s="24"/>
      <c r="E527" s="24"/>
      <c r="F527" s="24"/>
      <c r="G527" s="24"/>
      <c r="H527" s="24"/>
      <c r="I527" s="24"/>
      <c r="J527" s="16"/>
      <c r="K527" s="16"/>
      <c r="L527" s="17"/>
      <c r="M527" s="17"/>
      <c r="N527" s="18"/>
      <c r="O527" s="18"/>
      <c r="P527" s="17"/>
      <c r="Q527" s="17"/>
      <c r="R527" s="18"/>
      <c r="S527" s="18"/>
      <c r="T527" s="18"/>
      <c r="U527" s="18"/>
      <c r="V527" s="18"/>
      <c r="W527" s="18"/>
    </row>
    <row r="528" spans="1:23" ht="12.75" hidden="1">
      <c r="A528" s="2"/>
      <c r="B528" s="24"/>
      <c r="C528" s="24"/>
      <c r="D528" s="24"/>
      <c r="E528" s="24"/>
      <c r="F528" s="24"/>
      <c r="G528" s="24"/>
      <c r="H528" s="24"/>
      <c r="I528" s="24"/>
      <c r="J528" s="16"/>
      <c r="K528" s="16"/>
      <c r="L528" s="17"/>
      <c r="M528" s="17"/>
      <c r="N528" s="18"/>
      <c r="O528" s="18"/>
      <c r="P528" s="17"/>
      <c r="Q528" s="17"/>
      <c r="R528" s="18"/>
      <c r="S528" s="18"/>
      <c r="T528" s="18"/>
      <c r="U528" s="18"/>
      <c r="V528" s="18"/>
      <c r="W528" s="18"/>
    </row>
    <row r="529" spans="1:23" ht="12.75" hidden="1">
      <c r="A529" s="2"/>
      <c r="B529" s="24"/>
      <c r="C529" s="24"/>
      <c r="D529" s="24"/>
      <c r="E529" s="24"/>
      <c r="F529" s="24"/>
      <c r="G529" s="24"/>
      <c r="H529" s="24"/>
      <c r="I529" s="24"/>
      <c r="J529" s="16"/>
      <c r="K529" s="16"/>
      <c r="L529" s="17"/>
      <c r="M529" s="17"/>
      <c r="N529" s="18"/>
      <c r="O529" s="18"/>
      <c r="P529" s="17"/>
      <c r="Q529" s="17"/>
      <c r="R529" s="18"/>
      <c r="S529" s="18"/>
      <c r="T529" s="18"/>
      <c r="U529" s="18"/>
      <c r="V529" s="18"/>
      <c r="W529" s="18"/>
    </row>
    <row r="530" spans="1:23" ht="12.75" hidden="1">
      <c r="A530" s="2"/>
      <c r="B530" s="24"/>
      <c r="C530" s="24"/>
      <c r="D530" s="24"/>
      <c r="E530" s="24"/>
      <c r="F530" s="24"/>
      <c r="G530" s="24"/>
      <c r="H530" s="24"/>
      <c r="I530" s="24"/>
      <c r="J530" s="16"/>
      <c r="K530" s="16"/>
      <c r="L530" s="17"/>
      <c r="M530" s="17"/>
      <c r="N530" s="18"/>
      <c r="O530" s="18"/>
      <c r="P530" s="17"/>
      <c r="Q530" s="17"/>
      <c r="R530" s="18"/>
      <c r="S530" s="18"/>
      <c r="T530" s="18"/>
      <c r="U530" s="18"/>
      <c r="V530" s="18"/>
      <c r="W530" s="18"/>
    </row>
    <row r="531" spans="1:23" ht="12.75" hidden="1">
      <c r="A531" s="2"/>
      <c r="B531" s="24"/>
      <c r="C531" s="24"/>
      <c r="D531" s="24"/>
      <c r="E531" s="24"/>
      <c r="F531" s="24"/>
      <c r="G531" s="24"/>
      <c r="H531" s="24"/>
      <c r="I531" s="24"/>
      <c r="J531" s="16"/>
      <c r="K531" s="16"/>
      <c r="L531" s="17"/>
      <c r="M531" s="17"/>
      <c r="N531" s="18"/>
      <c r="O531" s="18"/>
      <c r="P531" s="17"/>
      <c r="Q531" s="17"/>
      <c r="R531" s="18"/>
      <c r="S531" s="18"/>
      <c r="T531" s="18"/>
      <c r="U531" s="18"/>
      <c r="V531" s="18"/>
      <c r="W531" s="18"/>
    </row>
    <row r="532" spans="1:23" ht="12.75" hidden="1">
      <c r="A532" s="2"/>
      <c r="B532" s="24"/>
      <c r="C532" s="24"/>
      <c r="D532" s="24"/>
      <c r="E532" s="24"/>
      <c r="F532" s="24"/>
      <c r="G532" s="24"/>
      <c r="H532" s="24"/>
      <c r="I532" s="24"/>
      <c r="J532" s="16"/>
      <c r="K532" s="16"/>
      <c r="L532" s="17"/>
      <c r="M532" s="17"/>
      <c r="N532" s="18"/>
      <c r="O532" s="18"/>
      <c r="P532" s="17"/>
      <c r="Q532" s="17"/>
      <c r="R532" s="18"/>
      <c r="S532" s="18"/>
      <c r="T532" s="18"/>
      <c r="U532" s="18"/>
      <c r="V532" s="18"/>
      <c r="W532" s="18"/>
    </row>
    <row r="533" spans="1:23" ht="12.75" hidden="1">
      <c r="A533" s="2"/>
      <c r="B533" s="24"/>
      <c r="C533" s="24"/>
      <c r="D533" s="24"/>
      <c r="E533" s="24"/>
      <c r="F533" s="24"/>
      <c r="G533" s="24"/>
      <c r="H533" s="24"/>
      <c r="I533" s="24"/>
      <c r="J533" s="16"/>
      <c r="K533" s="16"/>
      <c r="L533" s="17"/>
      <c r="M533" s="17"/>
      <c r="N533" s="18"/>
      <c r="O533" s="18"/>
      <c r="P533" s="17"/>
      <c r="Q533" s="17"/>
      <c r="R533" s="18"/>
      <c r="S533" s="18"/>
      <c r="T533" s="18"/>
      <c r="U533" s="18"/>
      <c r="V533" s="18"/>
      <c r="W533" s="18"/>
    </row>
    <row r="534" spans="1:23" ht="12.75" hidden="1">
      <c r="A534" s="2"/>
      <c r="B534" s="24"/>
      <c r="C534" s="24"/>
      <c r="D534" s="24"/>
      <c r="E534" s="24"/>
      <c r="F534" s="24"/>
      <c r="G534" s="24"/>
      <c r="H534" s="24"/>
      <c r="I534" s="24"/>
      <c r="J534" s="16"/>
      <c r="K534" s="16"/>
      <c r="L534" s="17"/>
      <c r="M534" s="17"/>
      <c r="N534" s="18"/>
      <c r="O534" s="18"/>
      <c r="P534" s="17"/>
      <c r="Q534" s="17"/>
      <c r="R534" s="18"/>
      <c r="S534" s="18"/>
      <c r="T534" s="18"/>
      <c r="U534" s="18"/>
      <c r="V534" s="18"/>
      <c r="W534" s="18"/>
    </row>
    <row r="535" spans="1:23" ht="12.75" hidden="1">
      <c r="A535" s="2"/>
      <c r="B535" s="24"/>
      <c r="C535" s="24"/>
      <c r="D535" s="24"/>
      <c r="E535" s="24"/>
      <c r="F535" s="24"/>
      <c r="G535" s="24"/>
      <c r="H535" s="24"/>
      <c r="I535" s="24"/>
      <c r="J535" s="16"/>
      <c r="K535" s="16"/>
      <c r="L535" s="17"/>
      <c r="M535" s="17"/>
      <c r="N535" s="18"/>
      <c r="O535" s="18"/>
      <c r="P535" s="17"/>
      <c r="Q535" s="17"/>
      <c r="R535" s="18"/>
      <c r="S535" s="18"/>
      <c r="T535" s="18"/>
      <c r="U535" s="18"/>
      <c r="V535" s="18"/>
      <c r="W535" s="18"/>
    </row>
    <row r="536" spans="1:23" ht="12.75" hidden="1">
      <c r="A536" s="2"/>
      <c r="B536" s="24"/>
      <c r="C536" s="24"/>
      <c r="D536" s="24"/>
      <c r="E536" s="24"/>
      <c r="F536" s="24"/>
      <c r="G536" s="24"/>
      <c r="H536" s="24"/>
      <c r="I536" s="24"/>
      <c r="J536" s="16"/>
      <c r="K536" s="16"/>
      <c r="L536" s="17"/>
      <c r="M536" s="17"/>
      <c r="N536" s="18"/>
      <c r="O536" s="18"/>
      <c r="P536" s="17"/>
      <c r="Q536" s="17"/>
      <c r="R536" s="18"/>
      <c r="S536" s="18"/>
      <c r="T536" s="18"/>
      <c r="U536" s="18"/>
      <c r="V536" s="18"/>
      <c r="W536" s="18"/>
    </row>
    <row r="537" spans="1:23" ht="12.75" hidden="1">
      <c r="A537" s="2"/>
      <c r="B537" s="24"/>
      <c r="C537" s="24"/>
      <c r="D537" s="24"/>
      <c r="E537" s="24"/>
      <c r="F537" s="24"/>
      <c r="G537" s="24"/>
      <c r="H537" s="24"/>
      <c r="I537" s="24"/>
      <c r="J537" s="16"/>
      <c r="K537" s="16"/>
      <c r="L537" s="17"/>
      <c r="M537" s="17"/>
      <c r="N537" s="18"/>
      <c r="O537" s="18"/>
      <c r="P537" s="17"/>
      <c r="Q537" s="17"/>
      <c r="R537" s="18"/>
      <c r="S537" s="18"/>
      <c r="T537" s="18"/>
      <c r="U537" s="18"/>
      <c r="V537" s="18"/>
      <c r="W537" s="18"/>
    </row>
    <row r="538" spans="1:23" ht="12.75" hidden="1">
      <c r="A538" s="2"/>
      <c r="B538" s="24"/>
      <c r="C538" s="24"/>
      <c r="D538" s="24"/>
      <c r="E538" s="24"/>
      <c r="F538" s="24"/>
      <c r="G538" s="24"/>
      <c r="H538" s="24"/>
      <c r="I538" s="24"/>
      <c r="J538" s="16"/>
      <c r="K538" s="16"/>
      <c r="L538" s="17"/>
      <c r="M538" s="17"/>
      <c r="N538" s="18"/>
      <c r="O538" s="18"/>
      <c r="P538" s="17"/>
      <c r="Q538" s="17"/>
      <c r="R538" s="18"/>
      <c r="S538" s="18"/>
      <c r="T538" s="18"/>
      <c r="U538" s="18"/>
      <c r="V538" s="18"/>
      <c r="W538" s="18"/>
    </row>
    <row r="539" spans="1:23" ht="12.75" hidden="1">
      <c r="A539" s="2"/>
      <c r="B539" s="24"/>
      <c r="C539" s="24"/>
      <c r="D539" s="24"/>
      <c r="E539" s="24"/>
      <c r="F539" s="24"/>
      <c r="G539" s="24"/>
      <c r="H539" s="24"/>
      <c r="I539" s="24"/>
      <c r="J539" s="16"/>
      <c r="K539" s="16"/>
      <c r="L539" s="17"/>
      <c r="M539" s="17"/>
      <c r="N539" s="18"/>
      <c r="O539" s="18"/>
      <c r="P539" s="17"/>
      <c r="Q539" s="17"/>
      <c r="R539" s="18"/>
      <c r="S539" s="18"/>
      <c r="T539" s="18"/>
      <c r="U539" s="18"/>
      <c r="V539" s="18"/>
      <c r="W539" s="18"/>
    </row>
    <row r="540" spans="1:23" ht="12.75" hidden="1">
      <c r="A540" s="2"/>
      <c r="B540" s="24"/>
      <c r="C540" s="24"/>
      <c r="D540" s="24"/>
      <c r="E540" s="24"/>
      <c r="F540" s="24"/>
      <c r="G540" s="24"/>
      <c r="H540" s="24"/>
      <c r="I540" s="24"/>
      <c r="J540" s="16"/>
      <c r="K540" s="16"/>
      <c r="L540" s="17"/>
      <c r="M540" s="17"/>
      <c r="N540" s="18"/>
      <c r="O540" s="18"/>
      <c r="P540" s="17"/>
      <c r="Q540" s="17"/>
      <c r="R540" s="18"/>
      <c r="S540" s="18"/>
      <c r="T540" s="18"/>
      <c r="U540" s="18"/>
      <c r="V540" s="18"/>
      <c r="W540" s="18"/>
    </row>
    <row r="541" spans="1:23" ht="12.75" hidden="1">
      <c r="A541" s="2"/>
      <c r="B541" s="24"/>
      <c r="C541" s="24"/>
      <c r="D541" s="24"/>
      <c r="E541" s="24"/>
      <c r="F541" s="24"/>
      <c r="G541" s="24"/>
      <c r="H541" s="24"/>
      <c r="I541" s="24"/>
      <c r="J541" s="16"/>
      <c r="K541" s="16"/>
      <c r="L541" s="17"/>
      <c r="M541" s="17"/>
      <c r="N541" s="18"/>
      <c r="O541" s="18"/>
      <c r="P541" s="17"/>
      <c r="Q541" s="17"/>
      <c r="R541" s="18"/>
      <c r="S541" s="18"/>
      <c r="T541" s="18"/>
      <c r="U541" s="18"/>
      <c r="V541" s="18"/>
      <c r="W541" s="18"/>
    </row>
    <row r="542" spans="1:23" ht="12.75" hidden="1">
      <c r="A542" s="2"/>
      <c r="B542" s="24"/>
      <c r="C542" s="24"/>
      <c r="D542" s="24"/>
      <c r="E542" s="24"/>
      <c r="F542" s="24"/>
      <c r="G542" s="24"/>
      <c r="H542" s="24"/>
      <c r="I542" s="24"/>
      <c r="J542" s="16"/>
      <c r="K542" s="16"/>
      <c r="L542" s="17"/>
      <c r="M542" s="17"/>
      <c r="N542" s="18"/>
      <c r="O542" s="18"/>
      <c r="P542" s="17"/>
      <c r="Q542" s="17"/>
      <c r="R542" s="18"/>
      <c r="S542" s="18"/>
      <c r="T542" s="18"/>
      <c r="U542" s="18"/>
      <c r="V542" s="18"/>
      <c r="W542" s="18"/>
    </row>
    <row r="543" spans="1:23" ht="12.75" hidden="1">
      <c r="A543" s="2"/>
      <c r="B543" s="24"/>
      <c r="C543" s="24"/>
      <c r="D543" s="24"/>
      <c r="E543" s="24"/>
      <c r="F543" s="24"/>
      <c r="G543" s="24"/>
      <c r="H543" s="24"/>
      <c r="I543" s="24"/>
      <c r="J543" s="16"/>
      <c r="K543" s="16"/>
      <c r="L543" s="17"/>
      <c r="M543" s="17"/>
      <c r="N543" s="18"/>
      <c r="O543" s="18"/>
      <c r="P543" s="17"/>
      <c r="Q543" s="17"/>
      <c r="R543" s="18"/>
      <c r="S543" s="18"/>
      <c r="T543" s="18"/>
      <c r="U543" s="18"/>
      <c r="V543" s="18"/>
      <c r="W543" s="18"/>
    </row>
    <row r="544" spans="1:23" ht="12.75" hidden="1">
      <c r="A544" s="2"/>
      <c r="B544" s="24"/>
      <c r="C544" s="24"/>
      <c r="D544" s="24"/>
      <c r="E544" s="24"/>
      <c r="F544" s="24"/>
      <c r="G544" s="24"/>
      <c r="H544" s="24"/>
      <c r="I544" s="24"/>
      <c r="J544" s="16"/>
      <c r="K544" s="16"/>
      <c r="L544" s="17"/>
      <c r="M544" s="17"/>
      <c r="N544" s="18"/>
      <c r="O544" s="18"/>
      <c r="P544" s="17"/>
      <c r="Q544" s="17"/>
      <c r="R544" s="18"/>
      <c r="S544" s="18"/>
      <c r="T544" s="18"/>
      <c r="U544" s="18"/>
      <c r="V544" s="18"/>
      <c r="W544" s="18"/>
    </row>
    <row r="545" spans="1:23" ht="12.75" hidden="1">
      <c r="A545" s="2"/>
      <c r="B545" s="24"/>
      <c r="C545" s="24"/>
      <c r="D545" s="24"/>
      <c r="E545" s="24"/>
      <c r="F545" s="24"/>
      <c r="G545" s="24"/>
      <c r="H545" s="24"/>
      <c r="I545" s="24"/>
      <c r="J545" s="16"/>
      <c r="K545" s="16"/>
      <c r="L545" s="17"/>
      <c r="M545" s="17"/>
      <c r="N545" s="18"/>
      <c r="O545" s="18"/>
      <c r="P545" s="17"/>
      <c r="Q545" s="17"/>
      <c r="R545" s="18"/>
      <c r="S545" s="18"/>
      <c r="T545" s="18"/>
      <c r="U545" s="18"/>
      <c r="V545" s="18"/>
      <c r="W545" s="18"/>
    </row>
    <row r="546" spans="1:23" ht="12.75" hidden="1">
      <c r="A546" s="2"/>
      <c r="B546" s="24"/>
      <c r="C546" s="24"/>
      <c r="D546" s="24"/>
      <c r="E546" s="24"/>
      <c r="F546" s="24"/>
      <c r="G546" s="24"/>
      <c r="H546" s="24"/>
      <c r="I546" s="24"/>
      <c r="J546" s="16"/>
      <c r="K546" s="16"/>
      <c r="L546" s="17"/>
      <c r="M546" s="17"/>
      <c r="N546" s="18"/>
      <c r="O546" s="18"/>
      <c r="P546" s="17"/>
      <c r="Q546" s="17"/>
      <c r="R546" s="18"/>
      <c r="S546" s="18"/>
      <c r="T546" s="18"/>
      <c r="U546" s="18"/>
      <c r="V546" s="18"/>
      <c r="W546" s="18"/>
    </row>
    <row r="547" spans="1:23" ht="12.75" hidden="1">
      <c r="A547" s="2"/>
      <c r="B547" s="24"/>
      <c r="C547" s="24"/>
      <c r="D547" s="24"/>
      <c r="E547" s="24"/>
      <c r="F547" s="24"/>
      <c r="G547" s="24"/>
      <c r="H547" s="24"/>
      <c r="I547" s="24"/>
      <c r="J547" s="16"/>
      <c r="K547" s="16"/>
      <c r="L547" s="17"/>
      <c r="M547" s="17"/>
      <c r="N547" s="18"/>
      <c r="O547" s="18"/>
      <c r="P547" s="17"/>
      <c r="Q547" s="17"/>
      <c r="R547" s="18"/>
      <c r="S547" s="18"/>
      <c r="T547" s="18"/>
      <c r="U547" s="18"/>
      <c r="V547" s="18"/>
      <c r="W547" s="18"/>
    </row>
    <row r="548" spans="1:23" ht="12.75" hidden="1">
      <c r="A548" s="2"/>
      <c r="B548" s="24"/>
      <c r="C548" s="24"/>
      <c r="D548" s="24"/>
      <c r="E548" s="24"/>
      <c r="F548" s="24"/>
      <c r="G548" s="24"/>
      <c r="H548" s="24"/>
      <c r="I548" s="24"/>
      <c r="J548" s="16"/>
      <c r="K548" s="16"/>
      <c r="L548" s="17"/>
      <c r="M548" s="17"/>
      <c r="N548" s="18"/>
      <c r="O548" s="18"/>
      <c r="P548" s="17"/>
      <c r="Q548" s="17"/>
      <c r="R548" s="18"/>
      <c r="S548" s="18"/>
      <c r="T548" s="18"/>
      <c r="U548" s="18"/>
      <c r="V548" s="18"/>
      <c r="W548" s="18"/>
    </row>
    <row r="549" spans="1:23" ht="12.75" hidden="1">
      <c r="A549" s="2"/>
      <c r="B549" s="24"/>
      <c r="C549" s="24"/>
      <c r="D549" s="24"/>
      <c r="E549" s="24"/>
      <c r="F549" s="24"/>
      <c r="G549" s="24"/>
      <c r="H549" s="24"/>
      <c r="I549" s="24"/>
      <c r="J549" s="16"/>
      <c r="K549" s="16"/>
      <c r="L549" s="17"/>
      <c r="M549" s="17"/>
      <c r="N549" s="18"/>
      <c r="O549" s="18"/>
      <c r="P549" s="17"/>
      <c r="Q549" s="17"/>
      <c r="R549" s="18"/>
      <c r="S549" s="18"/>
      <c r="T549" s="18"/>
      <c r="U549" s="18"/>
      <c r="V549" s="18"/>
      <c r="W549" s="18"/>
    </row>
    <row r="550" spans="1:23" ht="12.75" hidden="1">
      <c r="A550" s="2"/>
      <c r="B550" s="24"/>
      <c r="C550" s="24"/>
      <c r="D550" s="24"/>
      <c r="E550" s="24"/>
      <c r="F550" s="24"/>
      <c r="G550" s="24"/>
      <c r="H550" s="24"/>
      <c r="I550" s="24"/>
      <c r="J550" s="16"/>
      <c r="K550" s="16"/>
      <c r="L550" s="17"/>
      <c r="M550" s="17"/>
      <c r="N550" s="18"/>
      <c r="O550" s="18"/>
      <c r="P550" s="17"/>
      <c r="Q550" s="17"/>
      <c r="R550" s="18"/>
      <c r="S550" s="18"/>
      <c r="T550" s="18"/>
      <c r="U550" s="18"/>
      <c r="V550" s="18"/>
      <c r="W550" s="18"/>
    </row>
    <row r="551" spans="1:23" ht="12.75" hidden="1">
      <c r="A551" s="2"/>
      <c r="B551" s="24"/>
      <c r="C551" s="24"/>
      <c r="D551" s="24"/>
      <c r="E551" s="24"/>
      <c r="F551" s="24"/>
      <c r="G551" s="24"/>
      <c r="H551" s="24"/>
      <c r="I551" s="24"/>
      <c r="J551" s="16"/>
      <c r="K551" s="16"/>
      <c r="L551" s="17"/>
      <c r="M551" s="17"/>
      <c r="N551" s="18"/>
      <c r="O551" s="18"/>
      <c r="P551" s="17"/>
      <c r="Q551" s="17"/>
      <c r="R551" s="18"/>
      <c r="S551" s="18"/>
      <c r="T551" s="18"/>
      <c r="U551" s="18"/>
      <c r="V551" s="18"/>
      <c r="W551" s="18"/>
    </row>
    <row r="552" spans="1:23" ht="26.25" customHeight="1" hidden="1">
      <c r="A552" s="2"/>
      <c r="B552" s="24"/>
      <c r="C552" s="24"/>
      <c r="D552" s="24"/>
      <c r="E552" s="24"/>
      <c r="F552" s="24"/>
      <c r="G552" s="24"/>
      <c r="H552" s="24"/>
      <c r="I552" s="24"/>
      <c r="J552" s="16"/>
      <c r="K552" s="16"/>
      <c r="L552" s="17"/>
      <c r="M552" s="17"/>
      <c r="N552" s="18"/>
      <c r="O552" s="18"/>
      <c r="P552" s="17"/>
      <c r="Q552" s="17"/>
      <c r="R552" s="18"/>
      <c r="S552" s="18"/>
      <c r="T552" s="18"/>
      <c r="U552" s="18"/>
      <c r="V552" s="18"/>
      <c r="W552" s="18"/>
    </row>
    <row r="553" spans="1:23" ht="12.75" hidden="1">
      <c r="A553" s="2"/>
      <c r="B553" s="24"/>
      <c r="C553" s="24"/>
      <c r="D553" s="24"/>
      <c r="E553" s="24"/>
      <c r="F553" s="24"/>
      <c r="G553" s="24"/>
      <c r="H553" s="24"/>
      <c r="I553" s="24"/>
      <c r="J553" s="16"/>
      <c r="K553" s="16"/>
      <c r="L553" s="17"/>
      <c r="M553" s="17"/>
      <c r="N553" s="18"/>
      <c r="O553" s="18"/>
      <c r="P553" s="17"/>
      <c r="Q553" s="17"/>
      <c r="R553" s="18"/>
      <c r="S553" s="18"/>
      <c r="T553" s="18"/>
      <c r="U553" s="18"/>
      <c r="V553" s="18"/>
      <c r="W553" s="18"/>
    </row>
    <row r="554" spans="1:23" ht="12.75" hidden="1">
      <c r="A554" s="2"/>
      <c r="B554" s="24"/>
      <c r="C554" s="24"/>
      <c r="D554" s="24"/>
      <c r="E554" s="24"/>
      <c r="F554" s="24"/>
      <c r="G554" s="24"/>
      <c r="H554" s="24"/>
      <c r="I554" s="24"/>
      <c r="J554" s="16"/>
      <c r="K554" s="16"/>
      <c r="L554" s="17"/>
      <c r="M554" s="17"/>
      <c r="N554" s="18"/>
      <c r="O554" s="18"/>
      <c r="P554" s="17"/>
      <c r="Q554" s="17"/>
      <c r="R554" s="18"/>
      <c r="S554" s="18"/>
      <c r="T554" s="18"/>
      <c r="U554" s="18"/>
      <c r="V554" s="18"/>
      <c r="W554" s="18"/>
    </row>
    <row r="555" spans="1:23" ht="12.75" hidden="1">
      <c r="A555" s="2"/>
      <c r="B555" s="24"/>
      <c r="C555" s="24"/>
      <c r="D555" s="24"/>
      <c r="E555" s="24"/>
      <c r="F555" s="24"/>
      <c r="G555" s="24"/>
      <c r="H555" s="24"/>
      <c r="I555" s="24"/>
      <c r="J555" s="16"/>
      <c r="K555" s="16"/>
      <c r="L555" s="17"/>
      <c r="M555" s="17"/>
      <c r="N555" s="18"/>
      <c r="O555" s="18"/>
      <c r="P555" s="17"/>
      <c r="Q555" s="17"/>
      <c r="R555" s="18"/>
      <c r="S555" s="18"/>
      <c r="T555" s="18"/>
      <c r="U555" s="18"/>
      <c r="V555" s="18"/>
      <c r="W555" s="18"/>
    </row>
    <row r="556" spans="1:23" ht="12.75" hidden="1">
      <c r="A556" s="2"/>
      <c r="B556" s="24"/>
      <c r="C556" s="24"/>
      <c r="D556" s="24"/>
      <c r="E556" s="24"/>
      <c r="F556" s="24"/>
      <c r="G556" s="24"/>
      <c r="H556" s="24"/>
      <c r="I556" s="24"/>
      <c r="J556" s="16"/>
      <c r="K556" s="16"/>
      <c r="L556" s="17"/>
      <c r="M556" s="17"/>
      <c r="N556" s="18"/>
      <c r="O556" s="18"/>
      <c r="P556" s="17"/>
      <c r="Q556" s="17"/>
      <c r="R556" s="18"/>
      <c r="S556" s="18"/>
      <c r="T556" s="18"/>
      <c r="U556" s="18"/>
      <c r="V556" s="18"/>
      <c r="W556" s="18"/>
    </row>
    <row r="557" spans="1:23" ht="12.75" hidden="1">
      <c r="A557" s="2"/>
      <c r="B557" s="24"/>
      <c r="C557" s="24"/>
      <c r="D557" s="24"/>
      <c r="E557" s="24"/>
      <c r="F557" s="24"/>
      <c r="G557" s="24"/>
      <c r="H557" s="24"/>
      <c r="I557" s="24"/>
      <c r="J557" s="16"/>
      <c r="K557" s="16"/>
      <c r="L557" s="17"/>
      <c r="M557" s="17"/>
      <c r="N557" s="18"/>
      <c r="O557" s="18"/>
      <c r="P557" s="17"/>
      <c r="Q557" s="17"/>
      <c r="R557" s="18"/>
      <c r="S557" s="18"/>
      <c r="T557" s="18"/>
      <c r="U557" s="18"/>
      <c r="V557" s="18"/>
      <c r="W557" s="18"/>
    </row>
    <row r="558" spans="1:23" ht="12.75" hidden="1">
      <c r="A558" s="2"/>
      <c r="B558" s="24"/>
      <c r="C558" s="24"/>
      <c r="D558" s="24"/>
      <c r="E558" s="24"/>
      <c r="F558" s="24"/>
      <c r="G558" s="24"/>
      <c r="H558" s="24"/>
      <c r="I558" s="24"/>
      <c r="J558" s="16"/>
      <c r="K558" s="16"/>
      <c r="L558" s="17"/>
      <c r="M558" s="17"/>
      <c r="N558" s="18"/>
      <c r="O558" s="18"/>
      <c r="P558" s="17"/>
      <c r="Q558" s="17"/>
      <c r="R558" s="18"/>
      <c r="S558" s="18"/>
      <c r="T558" s="18"/>
      <c r="U558" s="18"/>
      <c r="V558" s="18"/>
      <c r="W558" s="18"/>
    </row>
    <row r="559" spans="1:23" ht="12.75" hidden="1">
      <c r="A559" s="2"/>
      <c r="B559" s="24"/>
      <c r="C559" s="24"/>
      <c r="D559" s="24"/>
      <c r="E559" s="24"/>
      <c r="F559" s="24"/>
      <c r="G559" s="24"/>
      <c r="H559" s="24"/>
      <c r="I559" s="24"/>
      <c r="J559" s="16"/>
      <c r="K559" s="16"/>
      <c r="L559" s="17"/>
      <c r="M559" s="17"/>
      <c r="N559" s="18"/>
      <c r="O559" s="18"/>
      <c r="P559" s="17"/>
      <c r="Q559" s="17"/>
      <c r="R559" s="18"/>
      <c r="S559" s="18"/>
      <c r="T559" s="18"/>
      <c r="U559" s="18"/>
      <c r="V559" s="18"/>
      <c r="W559" s="18"/>
    </row>
    <row r="560" spans="1:23" ht="12.75" hidden="1">
      <c r="A560" s="2"/>
      <c r="B560" s="24"/>
      <c r="C560" s="24"/>
      <c r="D560" s="24"/>
      <c r="E560" s="24"/>
      <c r="F560" s="24"/>
      <c r="G560" s="24"/>
      <c r="H560" s="24"/>
      <c r="I560" s="24"/>
      <c r="J560" s="16"/>
      <c r="K560" s="16"/>
      <c r="L560" s="17"/>
      <c r="M560" s="17"/>
      <c r="N560" s="18"/>
      <c r="O560" s="18"/>
      <c r="P560" s="17"/>
      <c r="Q560" s="17"/>
      <c r="R560" s="18"/>
      <c r="S560" s="18"/>
      <c r="T560" s="18"/>
      <c r="U560" s="18"/>
      <c r="V560" s="18"/>
      <c r="W560" s="18"/>
    </row>
    <row r="561" spans="1:23" ht="12.75" hidden="1">
      <c r="A561" s="2"/>
      <c r="B561" s="24"/>
      <c r="C561" s="24"/>
      <c r="D561" s="24"/>
      <c r="E561" s="24"/>
      <c r="F561" s="24"/>
      <c r="G561" s="24"/>
      <c r="H561" s="24"/>
      <c r="I561" s="24"/>
      <c r="J561" s="16"/>
      <c r="K561" s="16"/>
      <c r="L561" s="17"/>
      <c r="M561" s="17"/>
      <c r="N561" s="18"/>
      <c r="O561" s="18"/>
      <c r="P561" s="17"/>
      <c r="Q561" s="17"/>
      <c r="R561" s="18"/>
      <c r="S561" s="18"/>
      <c r="T561" s="18"/>
      <c r="U561" s="18"/>
      <c r="V561" s="18"/>
      <c r="W561" s="18"/>
    </row>
    <row r="562" spans="1:23" ht="12.75" hidden="1">
      <c r="A562" s="2"/>
      <c r="B562" s="24"/>
      <c r="C562" s="24"/>
      <c r="D562" s="24"/>
      <c r="E562" s="24"/>
      <c r="F562" s="24"/>
      <c r="G562" s="24"/>
      <c r="H562" s="24"/>
      <c r="I562" s="24"/>
      <c r="J562" s="16"/>
      <c r="K562" s="16"/>
      <c r="L562" s="17"/>
      <c r="M562" s="17"/>
      <c r="N562" s="18"/>
      <c r="O562" s="18"/>
      <c r="P562" s="17"/>
      <c r="Q562" s="17"/>
      <c r="R562" s="18"/>
      <c r="S562" s="18"/>
      <c r="T562" s="18"/>
      <c r="U562" s="18"/>
      <c r="V562" s="18"/>
      <c r="W562" s="18"/>
    </row>
    <row r="563" spans="1:23" ht="25.5" customHeight="1" hidden="1">
      <c r="A563" s="2"/>
      <c r="B563" s="24"/>
      <c r="C563" s="24"/>
      <c r="D563" s="24"/>
      <c r="E563" s="24"/>
      <c r="F563" s="24"/>
      <c r="G563" s="24"/>
      <c r="H563" s="24"/>
      <c r="I563" s="24"/>
      <c r="J563" s="16"/>
      <c r="K563" s="16"/>
      <c r="L563" s="17"/>
      <c r="M563" s="17"/>
      <c r="N563" s="18"/>
      <c r="O563" s="18"/>
      <c r="P563" s="17"/>
      <c r="Q563" s="17"/>
      <c r="R563" s="18"/>
      <c r="S563" s="18"/>
      <c r="T563" s="18"/>
      <c r="U563" s="18"/>
      <c r="V563" s="18"/>
      <c r="W563" s="18"/>
    </row>
    <row r="564" spans="1:23" ht="12.75" hidden="1">
      <c r="A564" s="2"/>
      <c r="B564" s="24"/>
      <c r="C564" s="24"/>
      <c r="D564" s="24"/>
      <c r="E564" s="24"/>
      <c r="F564" s="24"/>
      <c r="G564" s="24"/>
      <c r="H564" s="24"/>
      <c r="I564" s="24"/>
      <c r="J564" s="16"/>
      <c r="K564" s="16"/>
      <c r="L564" s="17"/>
      <c r="M564" s="17"/>
      <c r="N564" s="18"/>
      <c r="O564" s="18"/>
      <c r="P564" s="17"/>
      <c r="Q564" s="17"/>
      <c r="R564" s="18"/>
      <c r="S564" s="18"/>
      <c r="T564" s="18"/>
      <c r="U564" s="18"/>
      <c r="V564" s="18"/>
      <c r="W564" s="18"/>
    </row>
    <row r="565" spans="1:23" ht="12.75" hidden="1">
      <c r="A565" s="2"/>
      <c r="B565" s="24"/>
      <c r="C565" s="24"/>
      <c r="D565" s="24"/>
      <c r="E565" s="24"/>
      <c r="F565" s="24"/>
      <c r="G565" s="24"/>
      <c r="H565" s="24"/>
      <c r="I565" s="24"/>
      <c r="J565" s="16"/>
      <c r="K565" s="16"/>
      <c r="L565" s="17"/>
      <c r="M565" s="17"/>
      <c r="N565" s="18"/>
      <c r="O565" s="18"/>
      <c r="P565" s="17"/>
      <c r="Q565" s="17"/>
      <c r="R565" s="18"/>
      <c r="S565" s="18"/>
      <c r="T565" s="18"/>
      <c r="U565" s="18"/>
      <c r="V565" s="18"/>
      <c r="W565" s="18"/>
    </row>
    <row r="566" spans="1:23" ht="12.75" hidden="1">
      <c r="A566" s="2"/>
      <c r="B566" s="24"/>
      <c r="C566" s="24"/>
      <c r="D566" s="24"/>
      <c r="E566" s="24"/>
      <c r="F566" s="24"/>
      <c r="G566" s="24"/>
      <c r="H566" s="24"/>
      <c r="I566" s="24"/>
      <c r="J566" s="16"/>
      <c r="K566" s="16"/>
      <c r="L566" s="17"/>
      <c r="M566" s="17"/>
      <c r="N566" s="18"/>
      <c r="O566" s="18"/>
      <c r="P566" s="17"/>
      <c r="Q566" s="17"/>
      <c r="R566" s="18"/>
      <c r="S566" s="18"/>
      <c r="T566" s="18"/>
      <c r="U566" s="18"/>
      <c r="V566" s="18"/>
      <c r="W566" s="18"/>
    </row>
    <row r="567" spans="1:23" ht="26.25" customHeight="1" hidden="1">
      <c r="A567" s="2"/>
      <c r="B567" s="24"/>
      <c r="C567" s="24"/>
      <c r="D567" s="24"/>
      <c r="E567" s="24"/>
      <c r="F567" s="24"/>
      <c r="G567" s="24"/>
      <c r="H567" s="24"/>
      <c r="I567" s="24"/>
      <c r="J567" s="16"/>
      <c r="K567" s="16"/>
      <c r="L567" s="17"/>
      <c r="M567" s="17"/>
      <c r="N567" s="18"/>
      <c r="O567" s="18"/>
      <c r="P567" s="17"/>
      <c r="Q567" s="17"/>
      <c r="R567" s="18"/>
      <c r="S567" s="18"/>
      <c r="T567" s="18"/>
      <c r="U567" s="18"/>
      <c r="V567" s="18"/>
      <c r="W567" s="18"/>
    </row>
    <row r="568" spans="1:23" ht="12.75" hidden="1">
      <c r="A568" s="2"/>
      <c r="B568" s="24"/>
      <c r="C568" s="24"/>
      <c r="D568" s="24"/>
      <c r="E568" s="24"/>
      <c r="F568" s="24"/>
      <c r="G568" s="24"/>
      <c r="H568" s="24"/>
      <c r="I568" s="24"/>
      <c r="J568" s="16"/>
      <c r="K568" s="16"/>
      <c r="L568" s="17"/>
      <c r="M568" s="17"/>
      <c r="N568" s="18"/>
      <c r="O568" s="18"/>
      <c r="P568" s="17"/>
      <c r="Q568" s="17"/>
      <c r="R568" s="18"/>
      <c r="S568" s="18"/>
      <c r="T568" s="18"/>
      <c r="U568" s="18"/>
      <c r="V568" s="18"/>
      <c r="W568" s="18"/>
    </row>
    <row r="569" spans="1:23" ht="12.75" hidden="1">
      <c r="A569" s="2"/>
      <c r="B569" s="24"/>
      <c r="C569" s="24"/>
      <c r="D569" s="24"/>
      <c r="E569" s="24"/>
      <c r="F569" s="24"/>
      <c r="G569" s="24"/>
      <c r="H569" s="24"/>
      <c r="I569" s="24"/>
      <c r="J569" s="16"/>
      <c r="K569" s="16"/>
      <c r="L569" s="17"/>
      <c r="M569" s="17"/>
      <c r="N569" s="18"/>
      <c r="O569" s="18"/>
      <c r="P569" s="17"/>
      <c r="Q569" s="17"/>
      <c r="R569" s="18"/>
      <c r="S569" s="18"/>
      <c r="T569" s="18"/>
      <c r="U569" s="18"/>
      <c r="V569" s="18"/>
      <c r="W569" s="18"/>
    </row>
    <row r="570" spans="1:23" ht="12.75" hidden="1">
      <c r="A570" s="2"/>
      <c r="B570" s="24"/>
      <c r="C570" s="24"/>
      <c r="D570" s="24"/>
      <c r="E570" s="24"/>
      <c r="F570" s="24"/>
      <c r="G570" s="24"/>
      <c r="H570" s="24"/>
      <c r="I570" s="24"/>
      <c r="J570" s="16"/>
      <c r="K570" s="16"/>
      <c r="L570" s="17"/>
      <c r="M570" s="17"/>
      <c r="N570" s="18"/>
      <c r="O570" s="18"/>
      <c r="P570" s="17"/>
      <c r="Q570" s="17"/>
      <c r="R570" s="18"/>
      <c r="S570" s="18"/>
      <c r="T570" s="18"/>
      <c r="U570" s="18"/>
      <c r="V570" s="18"/>
      <c r="W570" s="18"/>
    </row>
    <row r="571" spans="1:23" ht="12.75" hidden="1">
      <c r="A571" s="2"/>
      <c r="B571" s="24"/>
      <c r="C571" s="24"/>
      <c r="D571" s="24"/>
      <c r="E571" s="24"/>
      <c r="F571" s="24"/>
      <c r="G571" s="24"/>
      <c r="H571" s="24"/>
      <c r="I571" s="24"/>
      <c r="J571" s="16"/>
      <c r="K571" s="16"/>
      <c r="L571" s="17"/>
      <c r="M571" s="17"/>
      <c r="N571" s="18"/>
      <c r="O571" s="18"/>
      <c r="P571" s="17"/>
      <c r="Q571" s="17"/>
      <c r="R571" s="18"/>
      <c r="S571" s="18"/>
      <c r="T571" s="18"/>
      <c r="U571" s="18"/>
      <c r="V571" s="18"/>
      <c r="W571" s="18"/>
    </row>
    <row r="572" spans="1:23" ht="12.75" hidden="1">
      <c r="A572" s="2"/>
      <c r="B572" s="24"/>
      <c r="C572" s="24"/>
      <c r="D572" s="24"/>
      <c r="E572" s="24"/>
      <c r="F572" s="24"/>
      <c r="G572" s="24"/>
      <c r="H572" s="24"/>
      <c r="I572" s="24"/>
      <c r="J572" s="16"/>
      <c r="K572" s="16"/>
      <c r="L572" s="17"/>
      <c r="M572" s="17"/>
      <c r="N572" s="18"/>
      <c r="O572" s="18"/>
      <c r="P572" s="17"/>
      <c r="Q572" s="17"/>
      <c r="R572" s="18"/>
      <c r="S572" s="18"/>
      <c r="T572" s="18"/>
      <c r="U572" s="18"/>
      <c r="V572" s="18"/>
      <c r="W572" s="18"/>
    </row>
    <row r="573" spans="1:23" ht="12.75" hidden="1">
      <c r="A573" s="3"/>
      <c r="B573" s="25"/>
      <c r="C573" s="25"/>
      <c r="D573" s="25"/>
      <c r="E573" s="25"/>
      <c r="F573" s="25"/>
      <c r="G573" s="25"/>
      <c r="H573" s="25"/>
      <c r="I573" s="25"/>
      <c r="J573" s="26"/>
      <c r="K573" s="26"/>
      <c r="L573" s="27"/>
      <c r="M573" s="27"/>
      <c r="N573" s="28"/>
      <c r="O573" s="28"/>
      <c r="P573" s="27"/>
      <c r="Q573" s="27"/>
      <c r="R573" s="28"/>
      <c r="S573" s="28"/>
      <c r="T573" s="28"/>
      <c r="U573" s="28"/>
      <c r="V573" s="28"/>
      <c r="W573" s="28"/>
    </row>
    <row r="574" spans="1:23" ht="24" customHeight="1" hidden="1">
      <c r="A574" s="2"/>
      <c r="B574" s="24"/>
      <c r="C574" s="24"/>
      <c r="D574" s="24"/>
      <c r="E574" s="24"/>
      <c r="F574" s="24"/>
      <c r="G574" s="24"/>
      <c r="H574" s="24"/>
      <c r="I574" s="24"/>
      <c r="J574" s="16"/>
      <c r="K574" s="16"/>
      <c r="L574" s="17"/>
      <c r="M574" s="17"/>
      <c r="N574" s="15"/>
      <c r="O574" s="15"/>
      <c r="P574" s="17"/>
      <c r="Q574" s="17"/>
      <c r="R574" s="18"/>
      <c r="S574" s="18"/>
      <c r="T574" s="18"/>
      <c r="U574" s="18"/>
      <c r="V574" s="18"/>
      <c r="W574" s="18"/>
    </row>
    <row r="575" spans="1:23" ht="27.75" customHeight="1" hidden="1">
      <c r="A575" s="2"/>
      <c r="B575" s="24"/>
      <c r="C575" s="24"/>
      <c r="D575" s="24"/>
      <c r="E575" s="24"/>
      <c r="F575" s="24"/>
      <c r="G575" s="24"/>
      <c r="H575" s="24"/>
      <c r="I575" s="24"/>
      <c r="J575" s="16"/>
      <c r="K575" s="16"/>
      <c r="L575" s="17"/>
      <c r="M575" s="17"/>
      <c r="N575" s="15"/>
      <c r="O575" s="15"/>
      <c r="P575" s="17"/>
      <c r="Q575" s="17"/>
      <c r="R575" s="18"/>
      <c r="S575" s="18"/>
      <c r="T575" s="18"/>
      <c r="U575" s="18"/>
      <c r="V575" s="18"/>
      <c r="W575" s="18"/>
    </row>
    <row r="576" spans="1:23" ht="12.75" hidden="1">
      <c r="A576" s="2"/>
      <c r="B576" s="24"/>
      <c r="C576" s="24"/>
      <c r="D576" s="24"/>
      <c r="E576" s="24"/>
      <c r="F576" s="24"/>
      <c r="G576" s="24"/>
      <c r="H576" s="24"/>
      <c r="I576" s="24"/>
      <c r="J576" s="16"/>
      <c r="K576" s="16"/>
      <c r="L576" s="17"/>
      <c r="M576" s="17"/>
      <c r="N576" s="15"/>
      <c r="O576" s="15"/>
      <c r="P576" s="17"/>
      <c r="Q576" s="17"/>
      <c r="R576" s="18"/>
      <c r="S576" s="18"/>
      <c r="T576" s="18"/>
      <c r="U576" s="18"/>
      <c r="V576" s="18"/>
      <c r="W576" s="18"/>
    </row>
    <row r="577" spans="1:23" ht="12.75" hidden="1">
      <c r="A577" s="2"/>
      <c r="B577" s="24"/>
      <c r="C577" s="24"/>
      <c r="D577" s="24"/>
      <c r="E577" s="24"/>
      <c r="F577" s="24"/>
      <c r="G577" s="24"/>
      <c r="H577" s="24"/>
      <c r="I577" s="24"/>
      <c r="J577" s="16"/>
      <c r="K577" s="16"/>
      <c r="L577" s="17"/>
      <c r="M577" s="17"/>
      <c r="N577" s="15"/>
      <c r="O577" s="15"/>
      <c r="P577" s="17"/>
      <c r="Q577" s="17"/>
      <c r="R577" s="18"/>
      <c r="S577" s="18"/>
      <c r="T577" s="18"/>
      <c r="U577" s="18"/>
      <c r="V577" s="18"/>
      <c r="W577" s="18"/>
    </row>
    <row r="578" spans="1:23" ht="12.75" hidden="1">
      <c r="A578" s="2"/>
      <c r="B578" s="24"/>
      <c r="C578" s="24"/>
      <c r="D578" s="24"/>
      <c r="E578" s="24"/>
      <c r="F578" s="24"/>
      <c r="G578" s="24"/>
      <c r="H578" s="24"/>
      <c r="I578" s="24"/>
      <c r="J578" s="16"/>
      <c r="K578" s="16"/>
      <c r="L578" s="17"/>
      <c r="M578" s="17"/>
      <c r="N578" s="18"/>
      <c r="O578" s="18"/>
      <c r="P578" s="17"/>
      <c r="Q578" s="17"/>
      <c r="R578" s="18"/>
      <c r="S578" s="18"/>
      <c r="T578" s="18"/>
      <c r="U578" s="18"/>
      <c r="V578" s="18"/>
      <c r="W578" s="18"/>
    </row>
    <row r="579" spans="1:23" ht="27.75" customHeight="1" hidden="1">
      <c r="A579" s="2"/>
      <c r="B579" s="24"/>
      <c r="C579" s="24"/>
      <c r="D579" s="24"/>
      <c r="E579" s="24"/>
      <c r="F579" s="24"/>
      <c r="G579" s="24"/>
      <c r="H579" s="24"/>
      <c r="I579" s="24"/>
      <c r="J579" s="16"/>
      <c r="K579" s="16"/>
      <c r="L579" s="17"/>
      <c r="M579" s="17"/>
      <c r="N579" s="18"/>
      <c r="O579" s="18"/>
      <c r="P579" s="17"/>
      <c r="Q579" s="17"/>
      <c r="R579" s="18"/>
      <c r="S579" s="18"/>
      <c r="T579" s="18"/>
      <c r="U579" s="18"/>
      <c r="V579" s="18"/>
      <c r="W579" s="18"/>
    </row>
    <row r="580" spans="1:23" ht="27.75" customHeight="1" hidden="1">
      <c r="A580" s="2"/>
      <c r="B580" s="24"/>
      <c r="C580" s="24"/>
      <c r="D580" s="24"/>
      <c r="E580" s="24"/>
      <c r="F580" s="24"/>
      <c r="G580" s="24"/>
      <c r="H580" s="24"/>
      <c r="I580" s="24"/>
      <c r="J580" s="16"/>
      <c r="K580" s="16"/>
      <c r="L580" s="17"/>
      <c r="M580" s="17"/>
      <c r="N580" s="18"/>
      <c r="O580" s="18"/>
      <c r="P580" s="17"/>
      <c r="Q580" s="17"/>
      <c r="R580" s="18"/>
      <c r="S580" s="18"/>
      <c r="T580" s="18"/>
      <c r="U580" s="18"/>
      <c r="V580" s="18"/>
      <c r="W580" s="18"/>
    </row>
    <row r="581" spans="1:23" ht="25.5" customHeight="1" hidden="1">
      <c r="A581" s="2"/>
      <c r="B581" s="24"/>
      <c r="C581" s="24"/>
      <c r="D581" s="24"/>
      <c r="E581" s="24"/>
      <c r="F581" s="24"/>
      <c r="G581" s="24"/>
      <c r="H581" s="24"/>
      <c r="I581" s="24"/>
      <c r="J581" s="16"/>
      <c r="K581" s="16"/>
      <c r="L581" s="17"/>
      <c r="M581" s="17"/>
      <c r="N581" s="18"/>
      <c r="O581" s="18"/>
      <c r="P581" s="17"/>
      <c r="Q581" s="17"/>
      <c r="R581" s="18"/>
      <c r="S581" s="18"/>
      <c r="T581" s="18"/>
      <c r="U581" s="18"/>
      <c r="V581" s="18"/>
      <c r="W581" s="18"/>
    </row>
    <row r="582" spans="1:23" ht="26.25" customHeight="1" hidden="1">
      <c r="A582" s="2"/>
      <c r="B582" s="24"/>
      <c r="C582" s="24"/>
      <c r="D582" s="24"/>
      <c r="E582" s="24"/>
      <c r="F582" s="24"/>
      <c r="G582" s="24"/>
      <c r="H582" s="24"/>
      <c r="I582" s="24"/>
      <c r="J582" s="16"/>
      <c r="K582" s="16"/>
      <c r="L582" s="17"/>
      <c r="M582" s="17"/>
      <c r="N582" s="18"/>
      <c r="O582" s="18"/>
      <c r="P582" s="17"/>
      <c r="Q582" s="17"/>
      <c r="R582" s="18"/>
      <c r="S582" s="18"/>
      <c r="T582" s="18"/>
      <c r="U582" s="18"/>
      <c r="V582" s="18"/>
      <c r="W582" s="18"/>
    </row>
    <row r="583" spans="1:23" ht="26.25" customHeight="1" hidden="1">
      <c r="A583" s="2"/>
      <c r="B583" s="24"/>
      <c r="C583" s="24"/>
      <c r="D583" s="24"/>
      <c r="E583" s="24"/>
      <c r="F583" s="24"/>
      <c r="G583" s="24"/>
      <c r="H583" s="24"/>
      <c r="I583" s="24"/>
      <c r="J583" s="16"/>
      <c r="K583" s="16"/>
      <c r="L583" s="17"/>
      <c r="M583" s="17"/>
      <c r="N583" s="18"/>
      <c r="O583" s="18"/>
      <c r="P583" s="17"/>
      <c r="Q583" s="17"/>
      <c r="R583" s="18"/>
      <c r="S583" s="18"/>
      <c r="T583" s="18"/>
      <c r="U583" s="18"/>
      <c r="V583" s="18"/>
      <c r="W583" s="18"/>
    </row>
    <row r="584" spans="1:23" ht="24.75" customHeight="1" hidden="1">
      <c r="A584" s="2"/>
      <c r="B584" s="24"/>
      <c r="C584" s="24"/>
      <c r="D584" s="24"/>
      <c r="E584" s="24"/>
      <c r="F584" s="24"/>
      <c r="G584" s="24"/>
      <c r="H584" s="24"/>
      <c r="I584" s="24"/>
      <c r="J584" s="16"/>
      <c r="K584" s="16"/>
      <c r="L584" s="17"/>
      <c r="M584" s="17"/>
      <c r="N584" s="18"/>
      <c r="O584" s="18"/>
      <c r="P584" s="17"/>
      <c r="Q584" s="17"/>
      <c r="R584" s="18"/>
      <c r="S584" s="18"/>
      <c r="T584" s="18"/>
      <c r="U584" s="18"/>
      <c r="V584" s="18"/>
      <c r="W584" s="18"/>
    </row>
    <row r="585" spans="1:23" ht="12.75" hidden="1">
      <c r="A585" s="2"/>
      <c r="B585" s="24"/>
      <c r="C585" s="24"/>
      <c r="D585" s="24"/>
      <c r="E585" s="24"/>
      <c r="F585" s="24"/>
      <c r="G585" s="24"/>
      <c r="H585" s="24"/>
      <c r="I585" s="24"/>
      <c r="J585" s="16"/>
      <c r="K585" s="16"/>
      <c r="L585" s="17"/>
      <c r="M585" s="17"/>
      <c r="N585" s="18"/>
      <c r="O585" s="18"/>
      <c r="P585" s="17"/>
      <c r="Q585" s="17"/>
      <c r="R585" s="18"/>
      <c r="S585" s="18"/>
      <c r="T585" s="18"/>
      <c r="U585" s="18"/>
      <c r="V585" s="18"/>
      <c r="W585" s="18"/>
    </row>
    <row r="586" spans="1:23" ht="12.75" hidden="1">
      <c r="A586" s="2"/>
      <c r="B586" s="24"/>
      <c r="C586" s="24"/>
      <c r="D586" s="24"/>
      <c r="E586" s="24"/>
      <c r="F586" s="24"/>
      <c r="G586" s="24"/>
      <c r="H586" s="24"/>
      <c r="I586" s="24"/>
      <c r="J586" s="16"/>
      <c r="K586" s="16"/>
      <c r="L586" s="17"/>
      <c r="M586" s="17"/>
      <c r="N586" s="18"/>
      <c r="O586" s="18"/>
      <c r="P586" s="17"/>
      <c r="Q586" s="17"/>
      <c r="R586" s="18"/>
      <c r="S586" s="18"/>
      <c r="T586" s="18"/>
      <c r="U586" s="18"/>
      <c r="V586" s="18"/>
      <c r="W586" s="18"/>
    </row>
    <row r="587" spans="1:23" ht="12.75" hidden="1">
      <c r="A587" s="2"/>
      <c r="B587" s="24"/>
      <c r="C587" s="24"/>
      <c r="D587" s="24"/>
      <c r="E587" s="24"/>
      <c r="F587" s="24"/>
      <c r="G587" s="24"/>
      <c r="H587" s="24"/>
      <c r="I587" s="24"/>
      <c r="J587" s="16"/>
      <c r="K587" s="16"/>
      <c r="L587" s="17"/>
      <c r="M587" s="17"/>
      <c r="N587" s="18"/>
      <c r="O587" s="18"/>
      <c r="P587" s="17"/>
      <c r="Q587" s="17"/>
      <c r="R587" s="18"/>
      <c r="S587" s="18"/>
      <c r="T587" s="18"/>
      <c r="U587" s="18"/>
      <c r="V587" s="18"/>
      <c r="W587" s="18"/>
    </row>
    <row r="588" spans="1:23" ht="12.75" hidden="1">
      <c r="A588" s="2"/>
      <c r="B588" s="24"/>
      <c r="C588" s="24"/>
      <c r="D588" s="24"/>
      <c r="E588" s="24"/>
      <c r="F588" s="24"/>
      <c r="G588" s="24"/>
      <c r="H588" s="24"/>
      <c r="I588" s="24"/>
      <c r="J588" s="16"/>
      <c r="K588" s="16"/>
      <c r="L588" s="17"/>
      <c r="M588" s="17"/>
      <c r="N588" s="18"/>
      <c r="O588" s="18"/>
      <c r="P588" s="17"/>
      <c r="Q588" s="17"/>
      <c r="R588" s="18"/>
      <c r="S588" s="18"/>
      <c r="T588" s="18"/>
      <c r="U588" s="18"/>
      <c r="V588" s="18"/>
      <c r="W588" s="18"/>
    </row>
    <row r="589" spans="1:23" ht="12.75" hidden="1">
      <c r="A589" s="2"/>
      <c r="B589" s="24"/>
      <c r="C589" s="24"/>
      <c r="D589" s="24"/>
      <c r="E589" s="24"/>
      <c r="F589" s="24"/>
      <c r="G589" s="24"/>
      <c r="H589" s="24"/>
      <c r="I589" s="24"/>
      <c r="J589" s="16"/>
      <c r="K589" s="16"/>
      <c r="L589" s="17"/>
      <c r="M589" s="17"/>
      <c r="N589" s="18"/>
      <c r="O589" s="18"/>
      <c r="P589" s="17"/>
      <c r="Q589" s="17"/>
      <c r="R589" s="18"/>
      <c r="S589" s="18"/>
      <c r="T589" s="18"/>
      <c r="U589" s="18"/>
      <c r="V589" s="18"/>
      <c r="W589" s="18"/>
    </row>
    <row r="590" spans="1:23" ht="12.75" hidden="1">
      <c r="A590" s="2"/>
      <c r="B590" s="24"/>
      <c r="C590" s="24"/>
      <c r="D590" s="24"/>
      <c r="E590" s="24"/>
      <c r="F590" s="24"/>
      <c r="G590" s="24"/>
      <c r="H590" s="24"/>
      <c r="I590" s="24"/>
      <c r="J590" s="16"/>
      <c r="K590" s="16"/>
      <c r="L590" s="17"/>
      <c r="M590" s="17"/>
      <c r="N590" s="18"/>
      <c r="O590" s="18"/>
      <c r="P590" s="17"/>
      <c r="Q590" s="17"/>
      <c r="R590" s="18"/>
      <c r="S590" s="18"/>
      <c r="T590" s="18"/>
      <c r="U590" s="18"/>
      <c r="V590" s="18"/>
      <c r="W590" s="18"/>
    </row>
    <row r="591" spans="1:23" ht="12.75" hidden="1">
      <c r="A591" s="2"/>
      <c r="B591" s="24"/>
      <c r="C591" s="24"/>
      <c r="D591" s="24"/>
      <c r="E591" s="24"/>
      <c r="F591" s="24"/>
      <c r="G591" s="24"/>
      <c r="H591" s="24"/>
      <c r="I591" s="24"/>
      <c r="J591" s="16"/>
      <c r="K591" s="16"/>
      <c r="L591" s="17"/>
      <c r="M591" s="17"/>
      <c r="N591" s="18"/>
      <c r="O591" s="18"/>
      <c r="P591" s="17"/>
      <c r="Q591" s="17"/>
      <c r="R591" s="18"/>
      <c r="S591" s="18"/>
      <c r="T591" s="18"/>
      <c r="U591" s="18"/>
      <c r="V591" s="18"/>
      <c r="W591" s="18"/>
    </row>
    <row r="592" spans="1:23" ht="12.75" hidden="1">
      <c r="A592" s="2"/>
      <c r="B592" s="24"/>
      <c r="C592" s="24"/>
      <c r="D592" s="24"/>
      <c r="E592" s="24"/>
      <c r="F592" s="24"/>
      <c r="G592" s="24"/>
      <c r="H592" s="24"/>
      <c r="I592" s="24"/>
      <c r="J592" s="16"/>
      <c r="K592" s="16"/>
      <c r="L592" s="17"/>
      <c r="M592" s="17"/>
      <c r="N592" s="18"/>
      <c r="O592" s="18"/>
      <c r="P592" s="17"/>
      <c r="Q592" s="17"/>
      <c r="R592" s="18"/>
      <c r="S592" s="18"/>
      <c r="T592" s="18"/>
      <c r="U592" s="18"/>
      <c r="V592" s="18"/>
      <c r="W592" s="18"/>
    </row>
    <row r="593" spans="1:23" ht="12.75" hidden="1">
      <c r="A593" s="2"/>
      <c r="B593" s="24"/>
      <c r="C593" s="24"/>
      <c r="D593" s="24"/>
      <c r="E593" s="24"/>
      <c r="F593" s="24"/>
      <c r="G593" s="24"/>
      <c r="H593" s="24"/>
      <c r="I593" s="24"/>
      <c r="J593" s="16"/>
      <c r="K593" s="16"/>
      <c r="L593" s="17"/>
      <c r="M593" s="17"/>
      <c r="N593" s="18"/>
      <c r="O593" s="18"/>
      <c r="P593" s="17"/>
      <c r="Q593" s="17"/>
      <c r="R593" s="18"/>
      <c r="S593" s="18"/>
      <c r="T593" s="18"/>
      <c r="U593" s="18"/>
      <c r="V593" s="18"/>
      <c r="W593" s="18"/>
    </row>
    <row r="594" spans="1:23" ht="25.5" customHeight="1" hidden="1">
      <c r="A594" s="2"/>
      <c r="B594" s="24"/>
      <c r="C594" s="24"/>
      <c r="D594" s="24"/>
      <c r="E594" s="24"/>
      <c r="F594" s="24"/>
      <c r="G594" s="24"/>
      <c r="H594" s="24"/>
      <c r="I594" s="24"/>
      <c r="J594" s="16"/>
      <c r="K594" s="16"/>
      <c r="L594" s="17"/>
      <c r="M594" s="17"/>
      <c r="N594" s="18"/>
      <c r="O594" s="18"/>
      <c r="P594" s="17"/>
      <c r="Q594" s="17"/>
      <c r="R594" s="18"/>
      <c r="S594" s="18"/>
      <c r="T594" s="18"/>
      <c r="U594" s="18"/>
      <c r="V594" s="18"/>
      <c r="W594" s="18"/>
    </row>
    <row r="595" spans="1:23" ht="24.75" customHeight="1" hidden="1">
      <c r="A595" s="2"/>
      <c r="B595" s="24"/>
      <c r="C595" s="24"/>
      <c r="D595" s="24"/>
      <c r="E595" s="24"/>
      <c r="F595" s="24"/>
      <c r="G595" s="24"/>
      <c r="H595" s="24"/>
      <c r="I595" s="24"/>
      <c r="J595" s="16"/>
      <c r="K595" s="16"/>
      <c r="L595" s="17"/>
      <c r="M595" s="17"/>
      <c r="N595" s="18"/>
      <c r="O595" s="18"/>
      <c r="P595" s="17"/>
      <c r="Q595" s="17"/>
      <c r="R595" s="18"/>
      <c r="S595" s="18"/>
      <c r="T595" s="18"/>
      <c r="U595" s="18"/>
      <c r="V595" s="18"/>
      <c r="W595" s="18"/>
    </row>
    <row r="596" spans="1:23" ht="27.75" customHeight="1" hidden="1">
      <c r="A596" s="2"/>
      <c r="B596" s="24"/>
      <c r="C596" s="24"/>
      <c r="D596" s="24"/>
      <c r="E596" s="24"/>
      <c r="F596" s="24"/>
      <c r="G596" s="24"/>
      <c r="H596" s="24"/>
      <c r="I596" s="24"/>
      <c r="J596" s="16"/>
      <c r="K596" s="16"/>
      <c r="L596" s="17"/>
      <c r="M596" s="17"/>
      <c r="N596" s="18"/>
      <c r="O596" s="18"/>
      <c r="P596" s="17"/>
      <c r="Q596" s="17"/>
      <c r="R596" s="18"/>
      <c r="S596" s="18"/>
      <c r="T596" s="18"/>
      <c r="U596" s="18"/>
      <c r="V596" s="18"/>
      <c r="W596" s="18"/>
    </row>
    <row r="597" spans="1:23" ht="27.75" customHeight="1" hidden="1">
      <c r="A597" s="2"/>
      <c r="B597" s="24"/>
      <c r="C597" s="24"/>
      <c r="D597" s="24"/>
      <c r="E597" s="24"/>
      <c r="F597" s="24"/>
      <c r="G597" s="24"/>
      <c r="H597" s="24"/>
      <c r="I597" s="24"/>
      <c r="J597" s="16"/>
      <c r="K597" s="16"/>
      <c r="L597" s="17"/>
      <c r="M597" s="17"/>
      <c r="N597" s="18"/>
      <c r="O597" s="18"/>
      <c r="P597" s="17"/>
      <c r="Q597" s="17"/>
      <c r="R597" s="18"/>
      <c r="S597" s="18"/>
      <c r="T597" s="18"/>
      <c r="U597" s="18"/>
      <c r="V597" s="18"/>
      <c r="W597" s="18"/>
    </row>
    <row r="598" spans="1:23" ht="26.25" customHeight="1" hidden="1">
      <c r="A598" s="2"/>
      <c r="B598" s="24"/>
      <c r="C598" s="24"/>
      <c r="D598" s="24"/>
      <c r="E598" s="24"/>
      <c r="F598" s="24"/>
      <c r="G598" s="24"/>
      <c r="H598" s="24"/>
      <c r="I598" s="24"/>
      <c r="J598" s="16"/>
      <c r="K598" s="16"/>
      <c r="L598" s="17"/>
      <c r="M598" s="17"/>
      <c r="N598" s="18"/>
      <c r="O598" s="18"/>
      <c r="P598" s="17"/>
      <c r="Q598" s="17"/>
      <c r="R598" s="18"/>
      <c r="S598" s="18"/>
      <c r="T598" s="18"/>
      <c r="U598" s="18"/>
      <c r="V598" s="18"/>
      <c r="W598" s="18"/>
    </row>
    <row r="599" spans="1:23" ht="26.25" customHeight="1" hidden="1">
      <c r="A599" s="2"/>
      <c r="B599" s="24"/>
      <c r="C599" s="24"/>
      <c r="D599" s="24"/>
      <c r="E599" s="24"/>
      <c r="F599" s="24"/>
      <c r="G599" s="24"/>
      <c r="H599" s="24"/>
      <c r="I599" s="24"/>
      <c r="J599" s="16"/>
      <c r="K599" s="16"/>
      <c r="L599" s="17"/>
      <c r="M599" s="17"/>
      <c r="N599" s="18"/>
      <c r="O599" s="18"/>
      <c r="P599" s="17"/>
      <c r="Q599" s="17"/>
      <c r="R599" s="18"/>
      <c r="S599" s="18"/>
      <c r="T599" s="18"/>
      <c r="U599" s="18"/>
      <c r="V599" s="18"/>
      <c r="W599" s="18"/>
    </row>
    <row r="600" spans="1:23" ht="25.5" customHeight="1" hidden="1">
      <c r="A600" s="2"/>
      <c r="B600" s="24"/>
      <c r="C600" s="24"/>
      <c r="D600" s="24"/>
      <c r="E600" s="24"/>
      <c r="F600" s="24"/>
      <c r="G600" s="24"/>
      <c r="H600" s="24"/>
      <c r="I600" s="24"/>
      <c r="J600" s="16"/>
      <c r="K600" s="16"/>
      <c r="L600" s="17"/>
      <c r="M600" s="17"/>
      <c r="N600" s="18"/>
      <c r="O600" s="18"/>
      <c r="P600" s="17"/>
      <c r="Q600" s="17"/>
      <c r="R600" s="18"/>
      <c r="S600" s="18"/>
      <c r="T600" s="18"/>
      <c r="U600" s="18"/>
      <c r="V600" s="18"/>
      <c r="W600" s="18"/>
    </row>
    <row r="601" spans="1:23" ht="12.75" hidden="1">
      <c r="A601" s="2"/>
      <c r="B601" s="24"/>
      <c r="C601" s="24"/>
      <c r="D601" s="24"/>
      <c r="E601" s="24"/>
      <c r="F601" s="24"/>
      <c r="G601" s="24"/>
      <c r="H601" s="24"/>
      <c r="I601" s="24"/>
      <c r="J601" s="16"/>
      <c r="K601" s="16"/>
      <c r="L601" s="17"/>
      <c r="M601" s="17"/>
      <c r="N601" s="18"/>
      <c r="O601" s="18"/>
      <c r="P601" s="17"/>
      <c r="Q601" s="17"/>
      <c r="R601" s="18"/>
      <c r="S601" s="18"/>
      <c r="T601" s="18"/>
      <c r="U601" s="18"/>
      <c r="V601" s="18"/>
      <c r="W601" s="18"/>
    </row>
    <row r="602" spans="1:23" ht="12.75" hidden="1">
      <c r="A602" s="2"/>
      <c r="B602" s="24"/>
      <c r="C602" s="24"/>
      <c r="D602" s="24"/>
      <c r="E602" s="24"/>
      <c r="F602" s="24"/>
      <c r="G602" s="24"/>
      <c r="H602" s="24"/>
      <c r="I602" s="24"/>
      <c r="J602" s="16"/>
      <c r="K602" s="16"/>
      <c r="L602" s="17"/>
      <c r="M602" s="17"/>
      <c r="N602" s="18"/>
      <c r="O602" s="18"/>
      <c r="P602" s="17"/>
      <c r="Q602" s="17"/>
      <c r="R602" s="18"/>
      <c r="S602" s="18"/>
      <c r="T602" s="18"/>
      <c r="U602" s="18"/>
      <c r="V602" s="18"/>
      <c r="W602" s="18"/>
    </row>
    <row r="603" spans="1:23" ht="12.75" hidden="1">
      <c r="A603" s="2"/>
      <c r="B603" s="24"/>
      <c r="C603" s="24"/>
      <c r="D603" s="24"/>
      <c r="E603" s="24"/>
      <c r="F603" s="24"/>
      <c r="G603" s="24"/>
      <c r="H603" s="24"/>
      <c r="I603" s="24"/>
      <c r="J603" s="16"/>
      <c r="K603" s="16"/>
      <c r="L603" s="17"/>
      <c r="M603" s="17"/>
      <c r="N603" s="18"/>
      <c r="O603" s="18"/>
      <c r="P603" s="17"/>
      <c r="Q603" s="17"/>
      <c r="R603" s="18"/>
      <c r="S603" s="18"/>
      <c r="T603" s="18"/>
      <c r="U603" s="18"/>
      <c r="V603" s="18"/>
      <c r="W603" s="18"/>
    </row>
    <row r="604" spans="1:23" ht="12.75" hidden="1">
      <c r="A604" s="2"/>
      <c r="B604" s="24"/>
      <c r="C604" s="24"/>
      <c r="D604" s="24"/>
      <c r="E604" s="24"/>
      <c r="F604" s="24"/>
      <c r="G604" s="24"/>
      <c r="H604" s="24"/>
      <c r="I604" s="24"/>
      <c r="J604" s="16"/>
      <c r="K604" s="16"/>
      <c r="L604" s="17"/>
      <c r="M604" s="17"/>
      <c r="N604" s="18"/>
      <c r="O604" s="18"/>
      <c r="P604" s="17"/>
      <c r="Q604" s="17"/>
      <c r="R604" s="18"/>
      <c r="S604" s="18"/>
      <c r="T604" s="18"/>
      <c r="U604" s="18"/>
      <c r="V604" s="18"/>
      <c r="W604" s="18"/>
    </row>
    <row r="605" spans="1:23" ht="12.75" hidden="1">
      <c r="A605" s="2"/>
      <c r="B605" s="24"/>
      <c r="C605" s="24"/>
      <c r="D605" s="24"/>
      <c r="E605" s="24"/>
      <c r="F605" s="24"/>
      <c r="G605" s="24"/>
      <c r="H605" s="24"/>
      <c r="I605" s="24"/>
      <c r="J605" s="16"/>
      <c r="K605" s="16"/>
      <c r="L605" s="17"/>
      <c r="M605" s="17"/>
      <c r="N605" s="18"/>
      <c r="O605" s="18"/>
      <c r="P605" s="17"/>
      <c r="Q605" s="17"/>
      <c r="R605" s="18"/>
      <c r="S605" s="18"/>
      <c r="T605" s="18"/>
      <c r="U605" s="18"/>
      <c r="V605" s="18"/>
      <c r="W605" s="18"/>
    </row>
    <row r="606" spans="1:23" ht="12.75" hidden="1">
      <c r="A606" s="2"/>
      <c r="B606" s="24"/>
      <c r="C606" s="24"/>
      <c r="D606" s="24"/>
      <c r="E606" s="24"/>
      <c r="F606" s="24"/>
      <c r="G606" s="24"/>
      <c r="H606" s="24"/>
      <c r="I606" s="24"/>
      <c r="J606" s="16"/>
      <c r="K606" s="16"/>
      <c r="L606" s="17"/>
      <c r="M606" s="17"/>
      <c r="N606" s="18"/>
      <c r="O606" s="18"/>
      <c r="P606" s="17"/>
      <c r="Q606" s="17"/>
      <c r="R606" s="18"/>
      <c r="S606" s="18"/>
      <c r="T606" s="18"/>
      <c r="U606" s="18"/>
      <c r="V606" s="18"/>
      <c r="W606" s="18"/>
    </row>
    <row r="607" spans="1:23" ht="27.75" customHeight="1" hidden="1">
      <c r="A607" s="2"/>
      <c r="B607" s="24"/>
      <c r="C607" s="24"/>
      <c r="D607" s="24"/>
      <c r="E607" s="24"/>
      <c r="F607" s="24"/>
      <c r="G607" s="24"/>
      <c r="H607" s="24"/>
      <c r="I607" s="24"/>
      <c r="J607" s="16"/>
      <c r="K607" s="16"/>
      <c r="L607" s="17"/>
      <c r="M607" s="17"/>
      <c r="N607" s="18"/>
      <c r="O607" s="18"/>
      <c r="P607" s="17"/>
      <c r="Q607" s="17"/>
      <c r="R607" s="18"/>
      <c r="S607" s="18"/>
      <c r="T607" s="18"/>
      <c r="U607" s="18"/>
      <c r="V607" s="18"/>
      <c r="W607" s="18"/>
    </row>
    <row r="608" spans="1:23" ht="27" customHeight="1" hidden="1">
      <c r="A608" s="2"/>
      <c r="B608" s="24"/>
      <c r="C608" s="24"/>
      <c r="D608" s="24"/>
      <c r="E608" s="24"/>
      <c r="F608" s="24"/>
      <c r="G608" s="24"/>
      <c r="H608" s="24"/>
      <c r="I608" s="24"/>
      <c r="J608" s="16"/>
      <c r="K608" s="16"/>
      <c r="L608" s="17"/>
      <c r="M608" s="17"/>
      <c r="N608" s="18"/>
      <c r="O608" s="18"/>
      <c r="P608" s="17"/>
      <c r="Q608" s="17"/>
      <c r="R608" s="18"/>
      <c r="S608" s="18"/>
      <c r="T608" s="18"/>
      <c r="U608" s="18"/>
      <c r="V608" s="18"/>
      <c r="W608" s="18"/>
    </row>
    <row r="609" spans="1:23" ht="12.75" hidden="1">
      <c r="A609" s="2"/>
      <c r="B609" s="24"/>
      <c r="C609" s="24"/>
      <c r="D609" s="24"/>
      <c r="E609" s="24"/>
      <c r="F609" s="24"/>
      <c r="G609" s="24"/>
      <c r="H609" s="24"/>
      <c r="I609" s="24"/>
      <c r="J609" s="16"/>
      <c r="K609" s="16"/>
      <c r="L609" s="17"/>
      <c r="M609" s="17"/>
      <c r="N609" s="18"/>
      <c r="O609" s="18"/>
      <c r="P609" s="17"/>
      <c r="Q609" s="17"/>
      <c r="R609" s="18"/>
      <c r="S609" s="18"/>
      <c r="T609" s="18"/>
      <c r="U609" s="18"/>
      <c r="V609" s="18"/>
      <c r="W609" s="18"/>
    </row>
    <row r="610" spans="1:23" ht="12.75" hidden="1">
      <c r="A610" s="2"/>
      <c r="B610" s="24"/>
      <c r="C610" s="24"/>
      <c r="D610" s="24"/>
      <c r="E610" s="24"/>
      <c r="F610" s="24"/>
      <c r="G610" s="24"/>
      <c r="H610" s="24"/>
      <c r="I610" s="24"/>
      <c r="J610" s="16"/>
      <c r="K610" s="16"/>
      <c r="L610" s="17"/>
      <c r="M610" s="17"/>
      <c r="N610" s="18"/>
      <c r="O610" s="18"/>
      <c r="P610" s="17"/>
      <c r="Q610" s="17"/>
      <c r="R610" s="18"/>
      <c r="S610" s="18"/>
      <c r="T610" s="18"/>
      <c r="U610" s="18"/>
      <c r="V610" s="18"/>
      <c r="W610" s="18"/>
    </row>
    <row r="611" spans="1:23" ht="12.75" hidden="1">
      <c r="A611" s="2"/>
      <c r="B611" s="24"/>
      <c r="C611" s="24"/>
      <c r="D611" s="24"/>
      <c r="E611" s="24"/>
      <c r="F611" s="24"/>
      <c r="G611" s="24"/>
      <c r="H611" s="24"/>
      <c r="I611" s="24"/>
      <c r="J611" s="16"/>
      <c r="K611" s="16"/>
      <c r="L611" s="17"/>
      <c r="M611" s="17"/>
      <c r="N611" s="18"/>
      <c r="O611" s="18"/>
      <c r="P611" s="17"/>
      <c r="Q611" s="17"/>
      <c r="R611" s="18"/>
      <c r="S611" s="18"/>
      <c r="T611" s="18"/>
      <c r="U611" s="18"/>
      <c r="V611" s="18"/>
      <c r="W611" s="18"/>
    </row>
    <row r="612" spans="1:23" ht="12.75" hidden="1">
      <c r="A612" s="2"/>
      <c r="B612" s="24"/>
      <c r="C612" s="24"/>
      <c r="D612" s="24"/>
      <c r="E612" s="24"/>
      <c r="F612" s="24"/>
      <c r="G612" s="24"/>
      <c r="H612" s="24"/>
      <c r="I612" s="24"/>
      <c r="J612" s="16"/>
      <c r="K612" s="16"/>
      <c r="L612" s="17"/>
      <c r="M612" s="17"/>
      <c r="N612" s="18"/>
      <c r="O612" s="18"/>
      <c r="P612" s="17"/>
      <c r="Q612" s="17"/>
      <c r="R612" s="18"/>
      <c r="S612" s="18"/>
      <c r="T612" s="18"/>
      <c r="U612" s="18"/>
      <c r="V612" s="18"/>
      <c r="W612" s="18"/>
    </row>
    <row r="613" spans="1:23" ht="12.75" hidden="1">
      <c r="A613" s="2"/>
      <c r="B613" s="24"/>
      <c r="C613" s="24"/>
      <c r="D613" s="24"/>
      <c r="E613" s="24"/>
      <c r="F613" s="24"/>
      <c r="G613" s="24"/>
      <c r="H613" s="24"/>
      <c r="I613" s="24"/>
      <c r="J613" s="16"/>
      <c r="K613" s="16"/>
      <c r="L613" s="17"/>
      <c r="M613" s="17"/>
      <c r="N613" s="18"/>
      <c r="O613" s="18"/>
      <c r="P613" s="17"/>
      <c r="Q613" s="17"/>
      <c r="R613" s="18"/>
      <c r="S613" s="18"/>
      <c r="T613" s="18"/>
      <c r="U613" s="18"/>
      <c r="V613" s="18"/>
      <c r="W613" s="18"/>
    </row>
    <row r="614" spans="1:23" ht="25.5" customHeight="1" hidden="1">
      <c r="A614" s="2"/>
      <c r="B614" s="24"/>
      <c r="C614" s="24"/>
      <c r="D614" s="24"/>
      <c r="E614" s="24"/>
      <c r="F614" s="24"/>
      <c r="G614" s="24"/>
      <c r="H614" s="24"/>
      <c r="I614" s="24"/>
      <c r="J614" s="16"/>
      <c r="K614" s="16"/>
      <c r="L614" s="17"/>
      <c r="M614" s="17"/>
      <c r="N614" s="18"/>
      <c r="O614" s="18"/>
      <c r="P614" s="17"/>
      <c r="Q614" s="17"/>
      <c r="R614" s="18"/>
      <c r="S614" s="18"/>
      <c r="T614" s="18"/>
      <c r="U614" s="18"/>
      <c r="V614" s="18"/>
      <c r="W614" s="18"/>
    </row>
    <row r="615" spans="1:23" ht="25.5" customHeight="1" hidden="1">
      <c r="A615" s="2"/>
      <c r="B615" s="24"/>
      <c r="C615" s="24"/>
      <c r="D615" s="24"/>
      <c r="E615" s="24"/>
      <c r="F615" s="24"/>
      <c r="G615" s="24"/>
      <c r="H615" s="24"/>
      <c r="I615" s="24"/>
      <c r="J615" s="16"/>
      <c r="K615" s="16"/>
      <c r="L615" s="17"/>
      <c r="M615" s="17"/>
      <c r="N615" s="18"/>
      <c r="O615" s="18"/>
      <c r="P615" s="17"/>
      <c r="Q615" s="17"/>
      <c r="R615" s="18"/>
      <c r="S615" s="18"/>
      <c r="T615" s="18"/>
      <c r="U615" s="18"/>
      <c r="V615" s="18"/>
      <c r="W615" s="18"/>
    </row>
    <row r="616" spans="1:23" ht="12.75" hidden="1">
      <c r="A616" s="2"/>
      <c r="B616" s="24"/>
      <c r="C616" s="24"/>
      <c r="D616" s="24"/>
      <c r="E616" s="24"/>
      <c r="F616" s="24"/>
      <c r="G616" s="24"/>
      <c r="H616" s="24"/>
      <c r="I616" s="24"/>
      <c r="J616" s="16"/>
      <c r="K616" s="16"/>
      <c r="L616" s="17"/>
      <c r="M616" s="17"/>
      <c r="N616" s="18"/>
      <c r="O616" s="18"/>
      <c r="P616" s="17"/>
      <c r="Q616" s="17"/>
      <c r="R616" s="18"/>
      <c r="S616" s="18"/>
      <c r="T616" s="18"/>
      <c r="U616" s="18"/>
      <c r="V616" s="18"/>
      <c r="W616" s="18"/>
    </row>
    <row r="617" spans="1:23" ht="12.75" hidden="1">
      <c r="A617" s="2"/>
      <c r="B617" s="24"/>
      <c r="C617" s="24"/>
      <c r="D617" s="24"/>
      <c r="E617" s="24"/>
      <c r="F617" s="24"/>
      <c r="G617" s="24"/>
      <c r="H617" s="24"/>
      <c r="I617" s="24"/>
      <c r="J617" s="16"/>
      <c r="K617" s="16"/>
      <c r="L617" s="17"/>
      <c r="M617" s="17"/>
      <c r="N617" s="18"/>
      <c r="O617" s="18"/>
      <c r="P617" s="17"/>
      <c r="Q617" s="17"/>
      <c r="R617" s="18"/>
      <c r="S617" s="18"/>
      <c r="T617" s="18"/>
      <c r="U617" s="18"/>
      <c r="V617" s="18"/>
      <c r="W617" s="18"/>
    </row>
    <row r="618" spans="1:23" ht="12.75" hidden="1">
      <c r="A618" s="2"/>
      <c r="B618" s="24"/>
      <c r="C618" s="24"/>
      <c r="D618" s="24"/>
      <c r="E618" s="24"/>
      <c r="F618" s="24"/>
      <c r="G618" s="24"/>
      <c r="H618" s="24"/>
      <c r="I618" s="24"/>
      <c r="J618" s="16"/>
      <c r="K618" s="16"/>
      <c r="L618" s="17"/>
      <c r="M618" s="17"/>
      <c r="N618" s="18"/>
      <c r="O618" s="18"/>
      <c r="P618" s="17"/>
      <c r="Q618" s="17"/>
      <c r="R618" s="18"/>
      <c r="S618" s="18"/>
      <c r="T618" s="18"/>
      <c r="U618" s="18"/>
      <c r="V618" s="18"/>
      <c r="W618" s="18"/>
    </row>
    <row r="619" spans="1:23" ht="12.75" hidden="1">
      <c r="A619" s="2"/>
      <c r="B619" s="24"/>
      <c r="C619" s="24"/>
      <c r="D619" s="24"/>
      <c r="E619" s="24"/>
      <c r="F619" s="24"/>
      <c r="G619" s="24"/>
      <c r="H619" s="24"/>
      <c r="I619" s="24"/>
      <c r="J619" s="16"/>
      <c r="K619" s="16"/>
      <c r="L619" s="17"/>
      <c r="M619" s="17"/>
      <c r="N619" s="15"/>
      <c r="O619" s="15"/>
      <c r="P619" s="17"/>
      <c r="Q619" s="17"/>
      <c r="R619" s="18"/>
      <c r="S619" s="18"/>
      <c r="T619" s="18"/>
      <c r="U619" s="18"/>
      <c r="V619" s="18"/>
      <c r="W619" s="18"/>
    </row>
    <row r="620" spans="1:23" ht="26.25" customHeight="1" hidden="1">
      <c r="A620" s="2"/>
      <c r="B620" s="24"/>
      <c r="C620" s="24"/>
      <c r="D620" s="24"/>
      <c r="E620" s="24"/>
      <c r="F620" s="24"/>
      <c r="G620" s="24"/>
      <c r="H620" s="24"/>
      <c r="I620" s="24"/>
      <c r="J620" s="16"/>
      <c r="K620" s="16"/>
      <c r="L620" s="17"/>
      <c r="M620" s="17"/>
      <c r="N620" s="18"/>
      <c r="O620" s="18"/>
      <c r="P620" s="17"/>
      <c r="Q620" s="17"/>
      <c r="R620" s="18"/>
      <c r="S620" s="18"/>
      <c r="T620" s="18"/>
      <c r="U620" s="18"/>
      <c r="V620" s="18"/>
      <c r="W620" s="18"/>
    </row>
    <row r="621" spans="1:23" ht="27" customHeight="1" hidden="1">
      <c r="A621" s="2"/>
      <c r="B621" s="24"/>
      <c r="C621" s="24"/>
      <c r="D621" s="24"/>
      <c r="E621" s="24"/>
      <c r="F621" s="24"/>
      <c r="G621" s="24"/>
      <c r="H621" s="24"/>
      <c r="I621" s="24"/>
      <c r="J621" s="16"/>
      <c r="K621" s="16"/>
      <c r="L621" s="17"/>
      <c r="M621" s="17"/>
      <c r="N621" s="18"/>
      <c r="O621" s="18"/>
      <c r="P621" s="17"/>
      <c r="Q621" s="17"/>
      <c r="R621" s="18"/>
      <c r="S621" s="18"/>
      <c r="T621" s="18"/>
      <c r="U621" s="18"/>
      <c r="V621" s="18"/>
      <c r="W621" s="18"/>
    </row>
    <row r="622" spans="1:23" ht="25.5" customHeight="1" hidden="1">
      <c r="A622" s="2"/>
      <c r="B622" s="24"/>
      <c r="C622" s="24"/>
      <c r="D622" s="24"/>
      <c r="E622" s="24"/>
      <c r="F622" s="24"/>
      <c r="G622" s="24"/>
      <c r="H622" s="24"/>
      <c r="I622" s="24"/>
      <c r="J622" s="16"/>
      <c r="K622" s="16"/>
      <c r="L622" s="17"/>
      <c r="M622" s="17"/>
      <c r="N622" s="18"/>
      <c r="O622" s="18"/>
      <c r="P622" s="17"/>
      <c r="Q622" s="17"/>
      <c r="R622" s="18"/>
      <c r="S622" s="18"/>
      <c r="T622" s="18"/>
      <c r="U622" s="18"/>
      <c r="V622" s="18"/>
      <c r="W622" s="18"/>
    </row>
    <row r="623" spans="1:23" ht="27.75" customHeight="1" hidden="1">
      <c r="A623" s="2"/>
      <c r="B623" s="24"/>
      <c r="C623" s="24"/>
      <c r="D623" s="24"/>
      <c r="E623" s="24"/>
      <c r="F623" s="24"/>
      <c r="G623" s="24"/>
      <c r="H623" s="24"/>
      <c r="I623" s="24"/>
      <c r="J623" s="16"/>
      <c r="K623" s="16"/>
      <c r="L623" s="17"/>
      <c r="M623" s="17"/>
      <c r="N623" s="18"/>
      <c r="O623" s="18"/>
      <c r="P623" s="17"/>
      <c r="Q623" s="17"/>
      <c r="R623" s="18"/>
      <c r="S623" s="18"/>
      <c r="T623" s="18"/>
      <c r="U623" s="18"/>
      <c r="V623" s="18"/>
      <c r="W623" s="18"/>
    </row>
    <row r="624" spans="1:23" ht="24.75" customHeight="1" hidden="1">
      <c r="A624" s="2"/>
      <c r="B624" s="24"/>
      <c r="C624" s="24"/>
      <c r="D624" s="24"/>
      <c r="E624" s="24"/>
      <c r="F624" s="24"/>
      <c r="G624" s="24"/>
      <c r="H624" s="24"/>
      <c r="I624" s="24"/>
      <c r="J624" s="16"/>
      <c r="K624" s="16"/>
      <c r="L624" s="17"/>
      <c r="M624" s="17"/>
      <c r="N624" s="18"/>
      <c r="O624" s="18"/>
      <c r="P624" s="17"/>
      <c r="Q624" s="17"/>
      <c r="R624" s="18"/>
      <c r="S624" s="18"/>
      <c r="T624" s="18"/>
      <c r="U624" s="18"/>
      <c r="V624" s="18"/>
      <c r="W624" s="18"/>
    </row>
    <row r="625" spans="1:23" ht="26.25" customHeight="1" hidden="1">
      <c r="A625" s="2"/>
      <c r="B625" s="24"/>
      <c r="C625" s="24"/>
      <c r="D625" s="24"/>
      <c r="E625" s="24"/>
      <c r="F625" s="24"/>
      <c r="G625" s="24"/>
      <c r="H625" s="24"/>
      <c r="I625" s="24"/>
      <c r="J625" s="16"/>
      <c r="K625" s="16"/>
      <c r="L625" s="17"/>
      <c r="M625" s="17"/>
      <c r="N625" s="18"/>
      <c r="O625" s="18"/>
      <c r="P625" s="17"/>
      <c r="Q625" s="17"/>
      <c r="R625" s="18"/>
      <c r="S625" s="18"/>
      <c r="T625" s="18"/>
      <c r="U625" s="18"/>
      <c r="V625" s="18"/>
      <c r="W625" s="18"/>
    </row>
    <row r="626" spans="1:23" ht="26.25" customHeight="1" hidden="1">
      <c r="A626" s="2"/>
      <c r="B626" s="24"/>
      <c r="C626" s="24"/>
      <c r="D626" s="24"/>
      <c r="E626" s="24"/>
      <c r="F626" s="24"/>
      <c r="G626" s="24"/>
      <c r="H626" s="24"/>
      <c r="I626" s="24"/>
      <c r="J626" s="16"/>
      <c r="K626" s="16"/>
      <c r="L626" s="17"/>
      <c r="M626" s="17"/>
      <c r="N626" s="18"/>
      <c r="O626" s="18"/>
      <c r="P626" s="17"/>
      <c r="Q626" s="17"/>
      <c r="R626" s="18"/>
      <c r="S626" s="18"/>
      <c r="T626" s="18"/>
      <c r="U626" s="18"/>
      <c r="V626" s="18"/>
      <c r="W626" s="18"/>
    </row>
    <row r="627" spans="1:23" ht="13.5" customHeight="1" hidden="1">
      <c r="A627" s="2"/>
      <c r="B627" s="24"/>
      <c r="C627" s="24"/>
      <c r="D627" s="24"/>
      <c r="E627" s="24"/>
      <c r="F627" s="24"/>
      <c r="G627" s="24"/>
      <c r="H627" s="24"/>
      <c r="I627" s="24"/>
      <c r="J627" s="16"/>
      <c r="K627" s="16"/>
      <c r="L627" s="17"/>
      <c r="M627" s="17"/>
      <c r="N627" s="18"/>
      <c r="O627" s="18"/>
      <c r="P627" s="17"/>
      <c r="Q627" s="17"/>
      <c r="R627" s="18"/>
      <c r="S627" s="18"/>
      <c r="T627" s="18"/>
      <c r="U627" s="18"/>
      <c r="V627" s="18"/>
      <c r="W627" s="18"/>
    </row>
    <row r="628" spans="1:23" ht="12.75" hidden="1">
      <c r="A628" s="2"/>
      <c r="B628" s="24"/>
      <c r="C628" s="24"/>
      <c r="D628" s="24"/>
      <c r="E628" s="24"/>
      <c r="F628" s="24"/>
      <c r="G628" s="24"/>
      <c r="H628" s="24"/>
      <c r="I628" s="24"/>
      <c r="J628" s="16"/>
      <c r="K628" s="16"/>
      <c r="L628" s="17"/>
      <c r="M628" s="17"/>
      <c r="N628" s="18"/>
      <c r="O628" s="18"/>
      <c r="P628" s="17"/>
      <c r="Q628" s="17"/>
      <c r="R628" s="18"/>
      <c r="S628" s="18"/>
      <c r="T628" s="18"/>
      <c r="U628" s="18"/>
      <c r="V628" s="18"/>
      <c r="W628" s="18"/>
    </row>
    <row r="629" spans="1:23" ht="12.75" hidden="1">
      <c r="A629" s="6"/>
      <c r="B629" s="29"/>
      <c r="C629" s="29"/>
      <c r="D629" s="29"/>
      <c r="E629" s="29"/>
      <c r="F629" s="29"/>
      <c r="G629" s="29"/>
      <c r="H629" s="29"/>
      <c r="I629" s="29"/>
      <c r="J629" s="30"/>
      <c r="K629" s="30"/>
      <c r="L629" s="30"/>
      <c r="M629" s="30"/>
      <c r="N629" s="30"/>
      <c r="O629" s="30"/>
      <c r="P629" s="30"/>
      <c r="Q629" s="30"/>
      <c r="R629" s="31"/>
      <c r="S629" s="31"/>
      <c r="T629" s="31"/>
      <c r="U629" s="31"/>
      <c r="V629" s="31"/>
      <c r="W629" s="31"/>
    </row>
    <row r="630" ht="12.75" hidden="1"/>
    <row r="631" spans="1:26" ht="12.75" hidden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2.75" hidden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2.75" hidden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2.75" hidden="1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</row>
    <row r="635" spans="1:26" ht="12.75" hidden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48"/>
      <c r="N635" s="49"/>
      <c r="O635" s="50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66" customHeight="1" hidden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51"/>
      <c r="N636" s="52"/>
      <c r="O636" s="53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hidden="1">
      <c r="A637" s="5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66"/>
      <c r="N637" s="67"/>
      <c r="O637" s="68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2.75" hidden="1">
      <c r="A638" s="2"/>
      <c r="B638" s="24"/>
      <c r="C638" s="24"/>
      <c r="D638" s="24"/>
      <c r="E638" s="24"/>
      <c r="F638" s="24"/>
      <c r="G638" s="24"/>
      <c r="H638" s="24"/>
      <c r="I638" s="33"/>
      <c r="J638" s="33"/>
      <c r="K638" s="17"/>
      <c r="L638" s="17"/>
      <c r="M638" s="45"/>
      <c r="N638" s="46"/>
      <c r="O638" s="47"/>
      <c r="P638" s="18"/>
      <c r="Q638" s="18"/>
      <c r="R638" s="18"/>
      <c r="S638" s="17"/>
      <c r="T638" s="17"/>
      <c r="U638" s="18"/>
      <c r="V638" s="18"/>
      <c r="W638" s="18"/>
      <c r="X638" s="18"/>
      <c r="Y638" s="18"/>
      <c r="Z638" s="18"/>
    </row>
    <row r="639" spans="1:26" ht="12.75" hidden="1">
      <c r="A639" s="2"/>
      <c r="B639" s="24"/>
      <c r="C639" s="24"/>
      <c r="D639" s="24"/>
      <c r="E639" s="24"/>
      <c r="F639" s="24"/>
      <c r="G639" s="24"/>
      <c r="H639" s="24"/>
      <c r="I639" s="33"/>
      <c r="J639" s="33"/>
      <c r="K639" s="17"/>
      <c r="L639" s="17"/>
      <c r="M639" s="45"/>
      <c r="N639" s="46"/>
      <c r="O639" s="47"/>
      <c r="P639" s="18"/>
      <c r="Q639" s="18"/>
      <c r="R639" s="18"/>
      <c r="S639" s="17"/>
      <c r="T639" s="17"/>
      <c r="U639" s="18"/>
      <c r="V639" s="18"/>
      <c r="W639" s="18"/>
      <c r="X639" s="18"/>
      <c r="Y639" s="18"/>
      <c r="Z639" s="18"/>
    </row>
    <row r="640" spans="1:26" ht="12.75" hidden="1">
      <c r="A640" s="2"/>
      <c r="B640" s="24"/>
      <c r="C640" s="24"/>
      <c r="D640" s="24"/>
      <c r="E640" s="24"/>
      <c r="F640" s="24"/>
      <c r="G640" s="24"/>
      <c r="H640" s="24"/>
      <c r="I640" s="33"/>
      <c r="J640" s="33"/>
      <c r="K640" s="17"/>
      <c r="L640" s="17"/>
      <c r="M640" s="45"/>
      <c r="N640" s="46"/>
      <c r="O640" s="47"/>
      <c r="P640" s="18"/>
      <c r="Q640" s="18"/>
      <c r="R640" s="18"/>
      <c r="S640" s="17"/>
      <c r="T640" s="17"/>
      <c r="U640" s="18"/>
      <c r="V640" s="18"/>
      <c r="W640" s="18"/>
      <c r="X640" s="18"/>
      <c r="Y640" s="18"/>
      <c r="Z640" s="18"/>
    </row>
    <row r="641" spans="1:26" ht="12.75" hidden="1">
      <c r="A641" s="2"/>
      <c r="B641" s="24"/>
      <c r="C641" s="24"/>
      <c r="D641" s="24"/>
      <c r="E641" s="24"/>
      <c r="F641" s="24"/>
      <c r="G641" s="24"/>
      <c r="H641" s="24"/>
      <c r="I641" s="33"/>
      <c r="J641" s="33"/>
      <c r="K641" s="17"/>
      <c r="L641" s="17"/>
      <c r="M641" s="45"/>
      <c r="N641" s="46"/>
      <c r="O641" s="47"/>
      <c r="P641" s="18"/>
      <c r="Q641" s="18"/>
      <c r="R641" s="18"/>
      <c r="S641" s="17"/>
      <c r="T641" s="17"/>
      <c r="U641" s="18"/>
      <c r="V641" s="18"/>
      <c r="W641" s="18"/>
      <c r="X641" s="18"/>
      <c r="Y641" s="18"/>
      <c r="Z641" s="18"/>
    </row>
    <row r="642" spans="1:26" ht="12.75" hidden="1">
      <c r="A642" s="2"/>
      <c r="B642" s="24"/>
      <c r="C642" s="24"/>
      <c r="D642" s="24"/>
      <c r="E642" s="24"/>
      <c r="F642" s="24"/>
      <c r="G642" s="24"/>
      <c r="H642" s="24"/>
      <c r="I642" s="33"/>
      <c r="J642" s="33"/>
      <c r="K642" s="17"/>
      <c r="L642" s="17"/>
      <c r="M642" s="45"/>
      <c r="N642" s="46"/>
      <c r="O642" s="47"/>
      <c r="P642" s="18"/>
      <c r="Q642" s="18"/>
      <c r="R642" s="18"/>
      <c r="S642" s="17"/>
      <c r="T642" s="17"/>
      <c r="U642" s="18"/>
      <c r="V642" s="18"/>
      <c r="W642" s="18"/>
      <c r="X642" s="18"/>
      <c r="Y642" s="18"/>
      <c r="Z642" s="18"/>
    </row>
    <row r="643" spans="1:26" ht="12.75" hidden="1">
      <c r="A643" s="2"/>
      <c r="B643" s="24"/>
      <c r="C643" s="24"/>
      <c r="D643" s="24"/>
      <c r="E643" s="24"/>
      <c r="F643" s="24"/>
      <c r="G643" s="24"/>
      <c r="H643" s="24"/>
      <c r="I643" s="33"/>
      <c r="J643" s="33"/>
      <c r="K643" s="17"/>
      <c r="L643" s="17"/>
      <c r="M643" s="45"/>
      <c r="N643" s="46"/>
      <c r="O643" s="47"/>
      <c r="P643" s="18"/>
      <c r="Q643" s="18"/>
      <c r="R643" s="18"/>
      <c r="S643" s="17"/>
      <c r="T643" s="17"/>
      <c r="U643" s="18"/>
      <c r="V643" s="18"/>
      <c r="W643" s="18"/>
      <c r="X643" s="18"/>
      <c r="Y643" s="18"/>
      <c r="Z643" s="18"/>
    </row>
    <row r="644" spans="1:26" ht="12.75" hidden="1">
      <c r="A644" s="2"/>
      <c r="B644" s="24"/>
      <c r="C644" s="24"/>
      <c r="D644" s="24"/>
      <c r="E644" s="24"/>
      <c r="F644" s="24"/>
      <c r="G644" s="24"/>
      <c r="H644" s="24"/>
      <c r="I644" s="33"/>
      <c r="J644" s="33"/>
      <c r="K644" s="17"/>
      <c r="L644" s="17"/>
      <c r="M644" s="45"/>
      <c r="N644" s="46"/>
      <c r="O644" s="47"/>
      <c r="P644" s="18"/>
      <c r="Q644" s="18"/>
      <c r="R644" s="18"/>
      <c r="S644" s="17"/>
      <c r="T644" s="17"/>
      <c r="U644" s="18"/>
      <c r="V644" s="18"/>
      <c r="W644" s="18"/>
      <c r="X644" s="18"/>
      <c r="Y644" s="18"/>
      <c r="Z644" s="18"/>
    </row>
    <row r="645" spans="1:26" ht="12.75" hidden="1">
      <c r="A645" s="2"/>
      <c r="B645" s="24"/>
      <c r="C645" s="24"/>
      <c r="D645" s="24"/>
      <c r="E645" s="24"/>
      <c r="F645" s="24"/>
      <c r="G645" s="24"/>
      <c r="H645" s="24"/>
      <c r="I645" s="33"/>
      <c r="J645" s="33"/>
      <c r="K645" s="17"/>
      <c r="L645" s="17"/>
      <c r="M645" s="45"/>
      <c r="N645" s="46"/>
      <c r="O645" s="47"/>
      <c r="P645" s="18"/>
      <c r="Q645" s="18"/>
      <c r="R645" s="18"/>
      <c r="S645" s="17"/>
      <c r="T645" s="17"/>
      <c r="U645" s="18"/>
      <c r="V645" s="18"/>
      <c r="W645" s="18"/>
      <c r="X645" s="18"/>
      <c r="Y645" s="18"/>
      <c r="Z645" s="18"/>
    </row>
    <row r="646" spans="1:26" ht="12.75" hidden="1">
      <c r="A646" s="2"/>
      <c r="B646" s="24"/>
      <c r="C646" s="24"/>
      <c r="D646" s="24"/>
      <c r="E646" s="24"/>
      <c r="F646" s="24"/>
      <c r="G646" s="24"/>
      <c r="H646" s="24"/>
      <c r="I646" s="33"/>
      <c r="J646" s="33"/>
      <c r="K646" s="17"/>
      <c r="L646" s="17"/>
      <c r="M646" s="45"/>
      <c r="N646" s="46"/>
      <c r="O646" s="47"/>
      <c r="P646" s="18"/>
      <c r="Q646" s="18"/>
      <c r="R646" s="18"/>
      <c r="S646" s="17"/>
      <c r="T646" s="17"/>
      <c r="U646" s="18"/>
      <c r="V646" s="18"/>
      <c r="W646" s="18"/>
      <c r="X646" s="18"/>
      <c r="Y646" s="18"/>
      <c r="Z646" s="18"/>
    </row>
    <row r="647" spans="1:26" ht="12.75" hidden="1">
      <c r="A647" s="2"/>
      <c r="B647" s="24"/>
      <c r="C647" s="24"/>
      <c r="D647" s="24"/>
      <c r="E647" s="24"/>
      <c r="F647" s="24"/>
      <c r="G647" s="24"/>
      <c r="H647" s="24"/>
      <c r="I647" s="33"/>
      <c r="J647" s="33"/>
      <c r="K647" s="17"/>
      <c r="L647" s="17"/>
      <c r="M647" s="45"/>
      <c r="N647" s="46"/>
      <c r="O647" s="47"/>
      <c r="P647" s="18"/>
      <c r="Q647" s="18"/>
      <c r="R647" s="18"/>
      <c r="S647" s="17"/>
      <c r="T647" s="17"/>
      <c r="U647" s="18"/>
      <c r="V647" s="18"/>
      <c r="W647" s="18"/>
      <c r="X647" s="18"/>
      <c r="Y647" s="18"/>
      <c r="Z647" s="18"/>
    </row>
    <row r="648" spans="1:26" ht="12.75" hidden="1">
      <c r="A648" s="2"/>
      <c r="B648" s="24"/>
      <c r="C648" s="24"/>
      <c r="D648" s="24"/>
      <c r="E648" s="24"/>
      <c r="F648" s="24"/>
      <c r="G648" s="24"/>
      <c r="H648" s="24"/>
      <c r="I648" s="33"/>
      <c r="J648" s="33"/>
      <c r="K648" s="17"/>
      <c r="L648" s="17"/>
      <c r="M648" s="45"/>
      <c r="N648" s="46"/>
      <c r="O648" s="47"/>
      <c r="P648" s="18"/>
      <c r="Q648" s="18"/>
      <c r="R648" s="18"/>
      <c r="S648" s="17"/>
      <c r="T648" s="17"/>
      <c r="U648" s="18"/>
      <c r="V648" s="18"/>
      <c r="W648" s="18"/>
      <c r="X648" s="18"/>
      <c r="Y648" s="18"/>
      <c r="Z648" s="18"/>
    </row>
    <row r="649" spans="1:26" ht="12.75" hidden="1">
      <c r="A649" s="2"/>
      <c r="B649" s="24"/>
      <c r="C649" s="24"/>
      <c r="D649" s="24"/>
      <c r="E649" s="24"/>
      <c r="F649" s="24"/>
      <c r="G649" s="24"/>
      <c r="H649" s="24"/>
      <c r="I649" s="33"/>
      <c r="J649" s="33"/>
      <c r="K649" s="17"/>
      <c r="L649" s="17"/>
      <c r="M649" s="45"/>
      <c r="N649" s="46"/>
      <c r="O649" s="47"/>
      <c r="P649" s="18"/>
      <c r="Q649" s="18"/>
      <c r="R649" s="18"/>
      <c r="S649" s="17"/>
      <c r="T649" s="17"/>
      <c r="U649" s="18"/>
      <c r="V649" s="18"/>
      <c r="W649" s="18"/>
      <c r="X649" s="18"/>
      <c r="Y649" s="18"/>
      <c r="Z649" s="18"/>
    </row>
    <row r="650" spans="1:26" ht="12.75" hidden="1">
      <c r="A650" s="2"/>
      <c r="B650" s="24"/>
      <c r="C650" s="24"/>
      <c r="D650" s="24"/>
      <c r="E650" s="24"/>
      <c r="F650" s="24"/>
      <c r="G650" s="24"/>
      <c r="H650" s="24"/>
      <c r="I650" s="33"/>
      <c r="J650" s="33"/>
      <c r="K650" s="17"/>
      <c r="L650" s="17"/>
      <c r="M650" s="45"/>
      <c r="N650" s="46"/>
      <c r="O650" s="47"/>
      <c r="P650" s="18"/>
      <c r="Q650" s="18"/>
      <c r="R650" s="18"/>
      <c r="S650" s="17"/>
      <c r="T650" s="17"/>
      <c r="U650" s="18"/>
      <c r="V650" s="18"/>
      <c r="W650" s="18"/>
      <c r="X650" s="18"/>
      <c r="Y650" s="18"/>
      <c r="Z650" s="18"/>
    </row>
    <row r="651" spans="1:26" ht="12.75" hidden="1">
      <c r="A651" s="2"/>
      <c r="B651" s="24"/>
      <c r="C651" s="24"/>
      <c r="D651" s="24"/>
      <c r="E651" s="24"/>
      <c r="F651" s="24"/>
      <c r="G651" s="24"/>
      <c r="H651" s="24"/>
      <c r="I651" s="33"/>
      <c r="J651" s="33"/>
      <c r="K651" s="17"/>
      <c r="L651" s="17"/>
      <c r="M651" s="45"/>
      <c r="N651" s="46"/>
      <c r="O651" s="47"/>
      <c r="P651" s="18"/>
      <c r="Q651" s="18"/>
      <c r="R651" s="18"/>
      <c r="S651" s="17"/>
      <c r="T651" s="17"/>
      <c r="U651" s="18"/>
      <c r="V651" s="18"/>
      <c r="W651" s="18"/>
      <c r="X651" s="18"/>
      <c r="Y651" s="18"/>
      <c r="Z651" s="18"/>
    </row>
    <row r="652" spans="1:26" ht="12.75" hidden="1">
      <c r="A652" s="6"/>
      <c r="B652" s="29"/>
      <c r="C652" s="29"/>
      <c r="D652" s="29"/>
      <c r="E652" s="29"/>
      <c r="F652" s="29"/>
      <c r="G652" s="29"/>
      <c r="H652" s="29"/>
      <c r="I652" s="30"/>
      <c r="J652" s="30"/>
      <c r="K652" s="30"/>
      <c r="L652" s="30"/>
      <c r="M652" s="69"/>
      <c r="N652" s="70"/>
      <c r="O652" s="71"/>
      <c r="P652" s="31"/>
      <c r="Q652" s="30"/>
      <c r="R652" s="30"/>
      <c r="S652" s="30"/>
      <c r="T652" s="30"/>
      <c r="U652" s="31"/>
      <c r="V652" s="31"/>
      <c r="W652" s="31"/>
      <c r="X652" s="31"/>
      <c r="Y652" s="31"/>
      <c r="Z652" s="31"/>
    </row>
    <row r="653" ht="12.75" hidden="1"/>
    <row r="654" spans="10:14" ht="12.75" hidden="1">
      <c r="J654" s="9"/>
      <c r="K654" s="9"/>
      <c r="L654" s="9"/>
      <c r="M654" s="9"/>
      <c r="N654" s="9"/>
    </row>
    <row r="655" spans="1:36" ht="12.75" hidden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</row>
    <row r="656" spans="1:36" ht="12.75" hidden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</row>
    <row r="657" spans="1:36" ht="12.75" hidden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</row>
    <row r="658" spans="1:36" ht="12.75" hidden="1">
      <c r="A658" s="72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3"/>
      <c r="R658" s="73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</row>
    <row r="659" spans="1:36" ht="12.75" hidden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12.75" hidden="1">
      <c r="A660" s="55"/>
      <c r="B660" s="48"/>
      <c r="C660" s="49"/>
      <c r="D660" s="49"/>
      <c r="E660" s="49"/>
      <c r="F660" s="50"/>
      <c r="G660" s="45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7"/>
      <c r="AH660" s="48"/>
      <c r="AI660" s="49"/>
      <c r="AJ660" s="50"/>
    </row>
    <row r="661" spans="1:36" ht="12.75" hidden="1">
      <c r="A661" s="56"/>
      <c r="B661" s="58"/>
      <c r="C661" s="59"/>
      <c r="D661" s="59"/>
      <c r="E661" s="59"/>
      <c r="F661" s="60"/>
      <c r="G661" s="48"/>
      <c r="H661" s="49"/>
      <c r="I661" s="50"/>
      <c r="J661" s="48"/>
      <c r="K661" s="49"/>
      <c r="L661" s="49"/>
      <c r="M661" s="50"/>
      <c r="N661" s="48"/>
      <c r="O661" s="50"/>
      <c r="P661" s="75"/>
      <c r="Q661" s="76"/>
      <c r="R661" s="77"/>
      <c r="S661" s="48"/>
      <c r="T661" s="49"/>
      <c r="U661" s="50"/>
      <c r="V661" s="48"/>
      <c r="W661" s="49"/>
      <c r="X661" s="50"/>
      <c r="Y661" s="48"/>
      <c r="Z661" s="49"/>
      <c r="AA661" s="50"/>
      <c r="AB661" s="48"/>
      <c r="AC661" s="49"/>
      <c r="AD661" s="50"/>
      <c r="AE661" s="48"/>
      <c r="AF661" s="49"/>
      <c r="AG661" s="50"/>
      <c r="AH661" s="58"/>
      <c r="AI661" s="59"/>
      <c r="AJ661" s="60"/>
    </row>
    <row r="662" spans="1:36" ht="45.75" customHeight="1" hidden="1">
      <c r="A662" s="57"/>
      <c r="B662" s="51"/>
      <c r="C662" s="52"/>
      <c r="D662" s="52"/>
      <c r="E662" s="52"/>
      <c r="F662" s="53"/>
      <c r="G662" s="51"/>
      <c r="H662" s="52"/>
      <c r="I662" s="53"/>
      <c r="J662" s="51"/>
      <c r="K662" s="52"/>
      <c r="L662" s="52"/>
      <c r="M662" s="53"/>
      <c r="N662" s="51"/>
      <c r="O662" s="53"/>
      <c r="P662" s="78"/>
      <c r="Q662" s="79"/>
      <c r="R662" s="80"/>
      <c r="S662" s="51"/>
      <c r="T662" s="52"/>
      <c r="U662" s="53"/>
      <c r="V662" s="51"/>
      <c r="W662" s="52"/>
      <c r="X662" s="53"/>
      <c r="Y662" s="51"/>
      <c r="Z662" s="52"/>
      <c r="AA662" s="53"/>
      <c r="AB662" s="51"/>
      <c r="AC662" s="52"/>
      <c r="AD662" s="53"/>
      <c r="AE662" s="51"/>
      <c r="AF662" s="52"/>
      <c r="AG662" s="53"/>
      <c r="AH662" s="51"/>
      <c r="AI662" s="52"/>
      <c r="AJ662" s="53"/>
    </row>
    <row r="663" spans="1:36" ht="12.75" hidden="1">
      <c r="A663" s="4"/>
      <c r="B663" s="54"/>
      <c r="C663" s="54"/>
      <c r="D663" s="54"/>
      <c r="E663" s="54"/>
      <c r="F663" s="54"/>
      <c r="G663" s="54"/>
      <c r="H663" s="54"/>
      <c r="I663" s="54"/>
      <c r="J663" s="81"/>
      <c r="K663" s="82"/>
      <c r="L663" s="82"/>
      <c r="M663" s="83"/>
      <c r="N663" s="54"/>
      <c r="O663" s="54"/>
      <c r="P663" s="54"/>
      <c r="Q663" s="54"/>
      <c r="R663" s="54"/>
      <c r="S663" s="54"/>
      <c r="T663" s="54"/>
      <c r="U663" s="54"/>
      <c r="V663" s="81"/>
      <c r="W663" s="82"/>
      <c r="X663" s="83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</row>
    <row r="664" spans="1:36" ht="71.25" customHeight="1" hidden="1">
      <c r="A664" s="2"/>
      <c r="B664" s="62"/>
      <c r="C664" s="43"/>
      <c r="D664" s="43"/>
      <c r="E664" s="43"/>
      <c r="F664" s="44"/>
      <c r="G664" s="18"/>
      <c r="H664" s="17"/>
      <c r="I664" s="17"/>
      <c r="J664" s="84"/>
      <c r="K664" s="85"/>
      <c r="L664" s="85"/>
      <c r="M664" s="86"/>
      <c r="N664" s="87"/>
      <c r="O664" s="87"/>
      <c r="P664" s="18"/>
      <c r="Q664" s="18"/>
      <c r="R664" s="18"/>
      <c r="S664" s="88"/>
      <c r="T664" s="89"/>
      <c r="U664" s="89"/>
      <c r="V664" s="90"/>
      <c r="W664" s="91"/>
      <c r="X664" s="92"/>
      <c r="Y664" s="18"/>
      <c r="Z664" s="17"/>
      <c r="AA664" s="17"/>
      <c r="AB664" s="18"/>
      <c r="AC664" s="18"/>
      <c r="AD664" s="18"/>
      <c r="AE664" s="18"/>
      <c r="AF664" s="18"/>
      <c r="AG664" s="18"/>
      <c r="AH664" s="18"/>
      <c r="AI664" s="17"/>
      <c r="AJ664" s="17"/>
    </row>
    <row r="665" spans="11:15" ht="12.75" hidden="1">
      <c r="K665" s="20"/>
      <c r="L665" s="21"/>
      <c r="M665" s="21"/>
      <c r="N665" s="21"/>
      <c r="O665" s="21"/>
    </row>
    <row r="666" spans="6:10" ht="12.75" hidden="1">
      <c r="F666" s="9"/>
      <c r="G666" s="9"/>
      <c r="H666" s="9"/>
      <c r="I666" s="9"/>
      <c r="J666" s="9"/>
    </row>
    <row r="667" spans="1:23" ht="12.75" hidden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</row>
    <row r="668" spans="1:23" ht="12.75" hidden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</row>
    <row r="669" spans="1:23" ht="12.75" hidden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</row>
    <row r="670" spans="1:23" ht="12.75" hidden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</row>
    <row r="671" spans="1:23" ht="12.75" hidden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2.75" hidden="1">
      <c r="A672" s="55"/>
      <c r="B672" s="48"/>
      <c r="C672" s="49"/>
      <c r="D672" s="49"/>
      <c r="E672" s="49"/>
      <c r="F672" s="49"/>
      <c r="G672" s="49"/>
      <c r="H672" s="49"/>
      <c r="I672" s="49"/>
      <c r="J672" s="50"/>
      <c r="K672" s="48"/>
      <c r="L672" s="49"/>
      <c r="M672" s="49"/>
      <c r="N672" s="50"/>
      <c r="O672" s="48"/>
      <c r="P672" s="49"/>
      <c r="Q672" s="50"/>
      <c r="R672" s="45"/>
      <c r="S672" s="46"/>
      <c r="T672" s="46"/>
      <c r="U672" s="46"/>
      <c r="V672" s="46"/>
      <c r="W672" s="47"/>
    </row>
    <row r="673" spans="1:23" ht="12.75" hidden="1">
      <c r="A673" s="56"/>
      <c r="B673" s="58"/>
      <c r="C673" s="59"/>
      <c r="D673" s="59"/>
      <c r="E673" s="59"/>
      <c r="F673" s="59"/>
      <c r="G673" s="59"/>
      <c r="H673" s="59"/>
      <c r="I673" s="59"/>
      <c r="J673" s="60"/>
      <c r="K673" s="58"/>
      <c r="L673" s="59"/>
      <c r="M673" s="59"/>
      <c r="N673" s="60"/>
      <c r="O673" s="58"/>
      <c r="P673" s="59"/>
      <c r="Q673" s="60"/>
      <c r="R673" s="48"/>
      <c r="S673" s="49"/>
      <c r="T673" s="50"/>
      <c r="U673" s="48"/>
      <c r="V673" s="49"/>
      <c r="W673" s="50"/>
    </row>
    <row r="674" spans="1:23" ht="12.75" hidden="1">
      <c r="A674" s="57"/>
      <c r="B674" s="51"/>
      <c r="C674" s="52"/>
      <c r="D674" s="52"/>
      <c r="E674" s="52"/>
      <c r="F674" s="52"/>
      <c r="G674" s="52"/>
      <c r="H674" s="52"/>
      <c r="I674" s="52"/>
      <c r="J674" s="53"/>
      <c r="K674" s="51"/>
      <c r="L674" s="52"/>
      <c r="M674" s="52"/>
      <c r="N674" s="53"/>
      <c r="O674" s="51"/>
      <c r="P674" s="52"/>
      <c r="Q674" s="53"/>
      <c r="R674" s="51"/>
      <c r="S674" s="52"/>
      <c r="T674" s="53"/>
      <c r="U674" s="51"/>
      <c r="V674" s="52"/>
      <c r="W674" s="53"/>
    </row>
    <row r="675" spans="1:23" ht="12.75" hidden="1">
      <c r="A675" s="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</row>
    <row r="676" spans="1:23" ht="26.25" customHeight="1" hidden="1">
      <c r="A676" s="39"/>
      <c r="B676" s="42"/>
      <c r="C676" s="43"/>
      <c r="D676" s="43"/>
      <c r="E676" s="43"/>
      <c r="F676" s="43"/>
      <c r="G676" s="43"/>
      <c r="H676" s="43"/>
      <c r="I676" s="43"/>
      <c r="J676" s="44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</row>
    <row r="677" spans="1:23" ht="12.75" hidden="1">
      <c r="A677" s="40"/>
      <c r="B677" s="24"/>
      <c r="C677" s="24"/>
      <c r="D677" s="24"/>
      <c r="E677" s="24"/>
      <c r="F677" s="24"/>
      <c r="G677" s="24"/>
      <c r="H677" s="24"/>
      <c r="I677" s="24"/>
      <c r="J677" s="24"/>
      <c r="K677" s="18"/>
      <c r="L677" s="18"/>
      <c r="M677" s="18"/>
      <c r="N677" s="18"/>
      <c r="O677" s="18"/>
      <c r="P677" s="18"/>
      <c r="Q677" s="18"/>
      <c r="R677" s="35"/>
      <c r="S677" s="35"/>
      <c r="T677" s="35"/>
      <c r="U677" s="35"/>
      <c r="V677" s="35"/>
      <c r="W677" s="35"/>
    </row>
    <row r="678" spans="1:23" ht="12.75" hidden="1">
      <c r="A678" s="40"/>
      <c r="B678" s="24"/>
      <c r="C678" s="24"/>
      <c r="D678" s="24"/>
      <c r="E678" s="24"/>
      <c r="F678" s="24"/>
      <c r="G678" s="24"/>
      <c r="H678" s="24"/>
      <c r="I678" s="24"/>
      <c r="J678" s="24"/>
      <c r="K678" s="18"/>
      <c r="L678" s="18"/>
      <c r="M678" s="18"/>
      <c r="N678" s="18"/>
      <c r="O678" s="18"/>
      <c r="P678" s="18"/>
      <c r="Q678" s="18"/>
      <c r="R678" s="35"/>
      <c r="S678" s="35"/>
      <c r="T678" s="35"/>
      <c r="U678" s="35"/>
      <c r="V678" s="35"/>
      <c r="W678" s="35"/>
    </row>
    <row r="679" spans="1:23" ht="12.75" hidden="1">
      <c r="A679" s="40"/>
      <c r="B679" s="24"/>
      <c r="C679" s="24"/>
      <c r="D679" s="24"/>
      <c r="E679" s="24"/>
      <c r="F679" s="24"/>
      <c r="G679" s="24"/>
      <c r="H679" s="24"/>
      <c r="I679" s="24"/>
      <c r="J679" s="24"/>
      <c r="K679" s="18"/>
      <c r="L679" s="18"/>
      <c r="M679" s="18"/>
      <c r="N679" s="18"/>
      <c r="O679" s="18"/>
      <c r="P679" s="18"/>
      <c r="Q679" s="18"/>
      <c r="R679" s="35"/>
      <c r="S679" s="35"/>
      <c r="T679" s="35"/>
      <c r="U679" s="35"/>
      <c r="V679" s="35"/>
      <c r="W679" s="35"/>
    </row>
    <row r="680" spans="1:23" ht="12.75" hidden="1">
      <c r="A680" s="40"/>
      <c r="B680" s="37"/>
      <c r="C680" s="37"/>
      <c r="D680" s="37"/>
      <c r="E680" s="37"/>
      <c r="F680" s="37"/>
      <c r="G680" s="37"/>
      <c r="H680" s="37"/>
      <c r="I680" s="37"/>
      <c r="J680" s="37"/>
      <c r="K680" s="38"/>
      <c r="L680" s="38"/>
      <c r="M680" s="38"/>
      <c r="N680" s="38"/>
      <c r="O680" s="38"/>
      <c r="P680" s="38"/>
      <c r="Q680" s="38"/>
      <c r="R680" s="36"/>
      <c r="S680" s="36"/>
      <c r="T680" s="36"/>
      <c r="U680" s="36"/>
      <c r="V680" s="36"/>
      <c r="W680" s="36"/>
    </row>
    <row r="681" spans="1:23" ht="12.75" hidden="1">
      <c r="A681" s="40"/>
      <c r="B681" s="24"/>
      <c r="C681" s="24"/>
      <c r="D681" s="24"/>
      <c r="E681" s="24"/>
      <c r="F681" s="24"/>
      <c r="G681" s="24"/>
      <c r="H681" s="24"/>
      <c r="I681" s="24"/>
      <c r="J681" s="24"/>
      <c r="K681" s="18"/>
      <c r="L681" s="18"/>
      <c r="M681" s="18"/>
      <c r="N681" s="18"/>
      <c r="O681" s="18"/>
      <c r="P681" s="18"/>
      <c r="Q681" s="18"/>
      <c r="R681" s="35"/>
      <c r="S681" s="35"/>
      <c r="T681" s="35"/>
      <c r="U681" s="35"/>
      <c r="V681" s="35"/>
      <c r="W681" s="35"/>
    </row>
    <row r="682" spans="1:23" ht="25.5" customHeight="1" hidden="1">
      <c r="A682" s="40"/>
      <c r="B682" s="24"/>
      <c r="C682" s="24"/>
      <c r="D682" s="24"/>
      <c r="E682" s="24"/>
      <c r="F682" s="24"/>
      <c r="G682" s="24"/>
      <c r="H682" s="24"/>
      <c r="I682" s="24"/>
      <c r="J682" s="24"/>
      <c r="K682" s="18"/>
      <c r="L682" s="18"/>
      <c r="M682" s="18"/>
      <c r="N682" s="18"/>
      <c r="O682" s="18"/>
      <c r="P682" s="18"/>
      <c r="Q682" s="18"/>
      <c r="R682" s="35"/>
      <c r="S682" s="35"/>
      <c r="T682" s="35"/>
      <c r="U682" s="35"/>
      <c r="V682" s="35"/>
      <c r="W682" s="35"/>
    </row>
    <row r="683" spans="1:23" ht="27" customHeight="1" hidden="1">
      <c r="A683" s="40"/>
      <c r="B683" s="24"/>
      <c r="C683" s="24"/>
      <c r="D683" s="24"/>
      <c r="E683" s="24"/>
      <c r="F683" s="24"/>
      <c r="G683" s="24"/>
      <c r="H683" s="24"/>
      <c r="I683" s="24"/>
      <c r="J683" s="24"/>
      <c r="K683" s="18"/>
      <c r="L683" s="18"/>
      <c r="M683" s="18"/>
      <c r="N683" s="18"/>
      <c r="O683" s="18"/>
      <c r="P683" s="18"/>
      <c r="Q683" s="18"/>
      <c r="R683" s="35"/>
      <c r="S683" s="35"/>
      <c r="T683" s="35"/>
      <c r="U683" s="35"/>
      <c r="V683" s="35"/>
      <c r="W683" s="35"/>
    </row>
    <row r="684" spans="1:23" ht="12.75" hidden="1">
      <c r="A684" s="40"/>
      <c r="B684" s="24"/>
      <c r="C684" s="24"/>
      <c r="D684" s="24"/>
      <c r="E684" s="24"/>
      <c r="F684" s="24"/>
      <c r="G684" s="24"/>
      <c r="H684" s="24"/>
      <c r="I684" s="24"/>
      <c r="J684" s="24"/>
      <c r="K684" s="18"/>
      <c r="L684" s="18"/>
      <c r="M684" s="18"/>
      <c r="N684" s="18"/>
      <c r="O684" s="18"/>
      <c r="P684" s="18"/>
      <c r="Q684" s="18"/>
      <c r="R684" s="35"/>
      <c r="S684" s="35"/>
      <c r="T684" s="35"/>
      <c r="U684" s="35"/>
      <c r="V684" s="35"/>
      <c r="W684" s="35"/>
    </row>
    <row r="685" spans="1:23" ht="12.75" hidden="1">
      <c r="A685" s="41"/>
      <c r="B685" s="37"/>
      <c r="C685" s="37"/>
      <c r="D685" s="37"/>
      <c r="E685" s="37"/>
      <c r="F685" s="37"/>
      <c r="G685" s="37"/>
      <c r="H685" s="37"/>
      <c r="I685" s="37"/>
      <c r="J685" s="37"/>
      <c r="K685" s="38"/>
      <c r="L685" s="38"/>
      <c r="M685" s="38"/>
      <c r="N685" s="38"/>
      <c r="O685" s="38"/>
      <c r="P685" s="38"/>
      <c r="Q685" s="38"/>
      <c r="R685" s="36"/>
      <c r="S685" s="36"/>
      <c r="T685" s="36"/>
      <c r="U685" s="36"/>
      <c r="V685" s="36"/>
      <c r="W685" s="36"/>
    </row>
    <row r="686" spans="1:23" ht="12.75" hidden="1">
      <c r="A686" s="3"/>
      <c r="B686" s="25"/>
      <c r="C686" s="25"/>
      <c r="D686" s="25"/>
      <c r="E686" s="25"/>
      <c r="F686" s="25"/>
      <c r="G686" s="25"/>
      <c r="H686" s="25"/>
      <c r="I686" s="25"/>
      <c r="J686" s="25"/>
      <c r="K686" s="28"/>
      <c r="L686" s="27"/>
      <c r="M686" s="27"/>
      <c r="N686" s="27"/>
      <c r="O686" s="27"/>
      <c r="P686" s="27"/>
      <c r="Q686" s="27"/>
      <c r="R686" s="28"/>
      <c r="S686" s="27"/>
      <c r="T686" s="27"/>
      <c r="U686" s="28"/>
      <c r="V686" s="27"/>
      <c r="W686" s="27"/>
    </row>
    <row r="687" spans="1:23" ht="12.75" hidden="1">
      <c r="A687" s="2"/>
      <c r="B687" s="24"/>
      <c r="C687" s="24"/>
      <c r="D687" s="24"/>
      <c r="E687" s="24"/>
      <c r="F687" s="24"/>
      <c r="G687" s="24"/>
      <c r="H687" s="24"/>
      <c r="I687" s="24"/>
      <c r="J687" s="24"/>
      <c r="K687" s="17"/>
      <c r="L687" s="17"/>
      <c r="M687" s="17"/>
      <c r="N687" s="17"/>
      <c r="O687" s="17"/>
      <c r="P687" s="17"/>
      <c r="Q687" s="17"/>
      <c r="R687" s="18"/>
      <c r="S687" s="18"/>
      <c r="T687" s="18"/>
      <c r="U687" s="18"/>
      <c r="V687" s="18"/>
      <c r="W687" s="18"/>
    </row>
    <row r="688" spans="1:23" ht="12.75" hidden="1">
      <c r="A688" s="3"/>
      <c r="B688" s="25"/>
      <c r="C688" s="25"/>
      <c r="D688" s="25"/>
      <c r="E688" s="25"/>
      <c r="F688" s="25"/>
      <c r="G688" s="25"/>
      <c r="H688" s="25"/>
      <c r="I688" s="25"/>
      <c r="J688" s="25"/>
      <c r="K688" s="27"/>
      <c r="L688" s="27"/>
      <c r="M688" s="27"/>
      <c r="N688" s="27"/>
      <c r="O688" s="27"/>
      <c r="P688" s="27"/>
      <c r="Q688" s="27"/>
      <c r="R688" s="28"/>
      <c r="S688" s="27"/>
      <c r="T688" s="27"/>
      <c r="U688" s="28"/>
      <c r="V688" s="27"/>
      <c r="W688" s="27"/>
    </row>
    <row r="689" spans="1:23" ht="29.25" customHeight="1" hidden="1">
      <c r="A689" s="2"/>
      <c r="B689" s="24"/>
      <c r="C689" s="24"/>
      <c r="D689" s="24"/>
      <c r="E689" s="24"/>
      <c r="F689" s="24"/>
      <c r="G689" s="24"/>
      <c r="H689" s="24"/>
      <c r="I689" s="24"/>
      <c r="J689" s="24"/>
      <c r="K689" s="17"/>
      <c r="L689" s="17"/>
      <c r="M689" s="17"/>
      <c r="N689" s="17"/>
      <c r="O689" s="17"/>
      <c r="P689" s="17"/>
      <c r="Q689" s="17"/>
      <c r="R689" s="18"/>
      <c r="S689" s="18"/>
      <c r="T689" s="18"/>
      <c r="U689" s="18"/>
      <c r="V689" s="18"/>
      <c r="W689" s="18"/>
    </row>
    <row r="690" spans="1:23" ht="12.75" hidden="1">
      <c r="A690" s="2"/>
      <c r="B690" s="24"/>
      <c r="C690" s="24"/>
      <c r="D690" s="24"/>
      <c r="E690" s="24"/>
      <c r="F690" s="24"/>
      <c r="G690" s="24"/>
      <c r="H690" s="24"/>
      <c r="I690" s="24"/>
      <c r="J690" s="24"/>
      <c r="K690" s="17"/>
      <c r="L690" s="17"/>
      <c r="M690" s="17"/>
      <c r="N690" s="17"/>
      <c r="O690" s="17"/>
      <c r="P690" s="17"/>
      <c r="Q690" s="17"/>
      <c r="R690" s="18"/>
      <c r="S690" s="18"/>
      <c r="T690" s="18"/>
      <c r="U690" s="18"/>
      <c r="V690" s="18"/>
      <c r="W690" s="18"/>
    </row>
    <row r="691" spans="1:23" ht="12.75" hidden="1">
      <c r="A691" s="3"/>
      <c r="B691" s="25"/>
      <c r="C691" s="25"/>
      <c r="D691" s="25"/>
      <c r="E691" s="25"/>
      <c r="F691" s="25"/>
      <c r="G691" s="25"/>
      <c r="H691" s="25"/>
      <c r="I691" s="25"/>
      <c r="J691" s="25"/>
      <c r="K691" s="27"/>
      <c r="L691" s="27"/>
      <c r="M691" s="27"/>
      <c r="N691" s="27"/>
      <c r="O691" s="27"/>
      <c r="P691" s="27"/>
      <c r="Q691" s="27"/>
      <c r="R691" s="28"/>
      <c r="S691" s="27"/>
      <c r="T691" s="27"/>
      <c r="U691" s="28"/>
      <c r="V691" s="27"/>
      <c r="W691" s="27"/>
    </row>
    <row r="692" ht="12.75" hidden="1"/>
    <row r="693" ht="12.75" hidden="1"/>
    <row r="694" spans="1:23" ht="12.75" hidden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</row>
    <row r="695" spans="1:23" ht="12.75" hidden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</row>
    <row r="696" spans="1:23" ht="12.75" hidden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</row>
    <row r="697" spans="1:23" ht="12.75" hidden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</row>
    <row r="698" spans="1:23" ht="12.75" hidden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2.75" hidden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ht="38.25" customHeight="1" hidden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ht="12.75" hidden="1">
      <c r="A701" s="5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</row>
    <row r="702" spans="1:23" ht="26.25" customHeight="1" hidden="1">
      <c r="A702" s="2"/>
      <c r="B702" s="24"/>
      <c r="C702" s="24"/>
      <c r="D702" s="24"/>
      <c r="E702" s="24"/>
      <c r="F702" s="24"/>
      <c r="G702" s="24"/>
      <c r="H702" s="24"/>
      <c r="I702" s="24"/>
      <c r="J702" s="24"/>
      <c r="K702" s="17"/>
      <c r="L702" s="17"/>
      <c r="M702" s="34"/>
      <c r="N702" s="34"/>
      <c r="O702" s="18"/>
      <c r="P702" s="18"/>
      <c r="Q702" s="18"/>
      <c r="R702" s="18"/>
      <c r="S702" s="18"/>
      <c r="T702" s="18"/>
      <c r="U702" s="18"/>
      <c r="V702" s="18"/>
      <c r="W702" s="18"/>
    </row>
    <row r="703" spans="1:23" ht="25.5" customHeight="1" hidden="1">
      <c r="A703" s="2"/>
      <c r="B703" s="24"/>
      <c r="C703" s="24"/>
      <c r="D703" s="24"/>
      <c r="E703" s="24"/>
      <c r="F703" s="24"/>
      <c r="G703" s="24"/>
      <c r="H703" s="24"/>
      <c r="I703" s="24"/>
      <c r="J703" s="24"/>
      <c r="K703" s="17"/>
      <c r="L703" s="17"/>
      <c r="M703" s="34"/>
      <c r="N703" s="34"/>
      <c r="O703" s="18"/>
      <c r="P703" s="18"/>
      <c r="Q703" s="18"/>
      <c r="R703" s="18"/>
      <c r="S703" s="18"/>
      <c r="T703" s="18"/>
      <c r="U703" s="18"/>
      <c r="V703" s="18"/>
      <c r="W703" s="18"/>
    </row>
    <row r="704" spans="1:23" ht="26.25" customHeight="1" hidden="1">
      <c r="A704" s="2"/>
      <c r="B704" s="24"/>
      <c r="C704" s="24"/>
      <c r="D704" s="24"/>
      <c r="E704" s="24"/>
      <c r="F704" s="24"/>
      <c r="G704" s="24"/>
      <c r="H704" s="24"/>
      <c r="I704" s="24"/>
      <c r="J704" s="24"/>
      <c r="K704" s="17"/>
      <c r="L704" s="17"/>
      <c r="M704" s="34"/>
      <c r="N704" s="34"/>
      <c r="O704" s="18"/>
      <c r="P704" s="18"/>
      <c r="Q704" s="18"/>
      <c r="R704" s="18"/>
      <c r="S704" s="18"/>
      <c r="T704" s="18"/>
      <c r="U704" s="18"/>
      <c r="V704" s="18"/>
      <c r="W704" s="18"/>
    </row>
    <row r="705" spans="1:23" ht="27" customHeight="1" hidden="1">
      <c r="A705" s="2"/>
      <c r="B705" s="24"/>
      <c r="C705" s="24"/>
      <c r="D705" s="24"/>
      <c r="E705" s="24"/>
      <c r="F705" s="24"/>
      <c r="G705" s="24"/>
      <c r="H705" s="24"/>
      <c r="I705" s="24"/>
      <c r="J705" s="24"/>
      <c r="K705" s="17"/>
      <c r="L705" s="17"/>
      <c r="M705" s="34"/>
      <c r="N705" s="34"/>
      <c r="O705" s="18"/>
      <c r="P705" s="18"/>
      <c r="Q705" s="18"/>
      <c r="R705" s="18"/>
      <c r="S705" s="18"/>
      <c r="T705" s="18"/>
      <c r="U705" s="18"/>
      <c r="V705" s="18"/>
      <c r="W705" s="18"/>
    </row>
    <row r="706" spans="1:23" ht="12.75" hidden="1">
      <c r="A706" s="2"/>
      <c r="B706" s="24"/>
      <c r="C706" s="24"/>
      <c r="D706" s="24"/>
      <c r="E706" s="24"/>
      <c r="F706" s="24"/>
      <c r="G706" s="24"/>
      <c r="H706" s="24"/>
      <c r="I706" s="24"/>
      <c r="J706" s="24"/>
      <c r="K706" s="17"/>
      <c r="L706" s="17"/>
      <c r="M706" s="34"/>
      <c r="N706" s="34"/>
      <c r="O706" s="18"/>
      <c r="P706" s="18"/>
      <c r="Q706" s="18"/>
      <c r="R706" s="18"/>
      <c r="S706" s="18"/>
      <c r="T706" s="18"/>
      <c r="U706" s="18"/>
      <c r="V706" s="18"/>
      <c r="W706" s="18"/>
    </row>
    <row r="707" spans="1:23" ht="12.75" hidden="1">
      <c r="A707" s="2"/>
      <c r="B707" s="24"/>
      <c r="C707" s="24"/>
      <c r="D707" s="24"/>
      <c r="E707" s="24"/>
      <c r="F707" s="24"/>
      <c r="G707" s="24"/>
      <c r="H707" s="24"/>
      <c r="I707" s="24"/>
      <c r="J707" s="24"/>
      <c r="K707" s="17"/>
      <c r="L707" s="17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</row>
    <row r="708" spans="1:23" ht="12.75" hidden="1">
      <c r="A708" s="2"/>
      <c r="B708" s="24"/>
      <c r="C708" s="24"/>
      <c r="D708" s="24"/>
      <c r="E708" s="24"/>
      <c r="F708" s="24"/>
      <c r="G708" s="24"/>
      <c r="H708" s="24"/>
      <c r="I708" s="24"/>
      <c r="J708" s="24"/>
      <c r="K708" s="17"/>
      <c r="L708" s="17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</row>
    <row r="709" spans="1:23" ht="12.75" hidden="1">
      <c r="A709" s="2"/>
      <c r="B709" s="24"/>
      <c r="C709" s="24"/>
      <c r="D709" s="24"/>
      <c r="E709" s="24"/>
      <c r="F709" s="24"/>
      <c r="G709" s="24"/>
      <c r="H709" s="24"/>
      <c r="I709" s="24"/>
      <c r="J709" s="24"/>
      <c r="K709" s="17"/>
      <c r="L709" s="17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</row>
    <row r="710" spans="1:23" ht="12.75" hidden="1">
      <c r="A710" s="2"/>
      <c r="B710" s="24"/>
      <c r="C710" s="24"/>
      <c r="D710" s="24"/>
      <c r="E710" s="24"/>
      <c r="F710" s="24"/>
      <c r="G710" s="24"/>
      <c r="H710" s="24"/>
      <c r="I710" s="24"/>
      <c r="J710" s="24"/>
      <c r="K710" s="17"/>
      <c r="L710" s="17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</row>
    <row r="711" spans="1:23" ht="12.75" hidden="1">
      <c r="A711" s="2"/>
      <c r="B711" s="24"/>
      <c r="C711" s="24"/>
      <c r="D711" s="24"/>
      <c r="E711" s="24"/>
      <c r="F711" s="24"/>
      <c r="G711" s="24"/>
      <c r="H711" s="24"/>
      <c r="I711" s="24"/>
      <c r="J711" s="24"/>
      <c r="K711" s="17"/>
      <c r="L711" s="17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</row>
    <row r="712" spans="1:23" ht="12.75" hidden="1">
      <c r="A712" s="2"/>
      <c r="B712" s="24"/>
      <c r="C712" s="24"/>
      <c r="D712" s="24"/>
      <c r="E712" s="24"/>
      <c r="F712" s="24"/>
      <c r="G712" s="24"/>
      <c r="H712" s="24"/>
      <c r="I712" s="24"/>
      <c r="J712" s="24"/>
      <c r="K712" s="17"/>
      <c r="L712" s="17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</row>
    <row r="713" spans="1:23" ht="12.75" hidden="1">
      <c r="A713" s="2"/>
      <c r="B713" s="24"/>
      <c r="C713" s="24"/>
      <c r="D713" s="24"/>
      <c r="E713" s="24"/>
      <c r="F713" s="24"/>
      <c r="G713" s="24"/>
      <c r="H713" s="24"/>
      <c r="I713" s="24"/>
      <c r="J713" s="24"/>
      <c r="K713" s="17"/>
      <c r="L713" s="17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</row>
    <row r="714" spans="1:23" ht="12.75" hidden="1">
      <c r="A714" s="2"/>
      <c r="B714" s="24"/>
      <c r="C714" s="24"/>
      <c r="D714" s="24"/>
      <c r="E714" s="24"/>
      <c r="F714" s="24"/>
      <c r="G714" s="24"/>
      <c r="H714" s="24"/>
      <c r="I714" s="24"/>
      <c r="J714" s="24"/>
      <c r="K714" s="17"/>
      <c r="L714" s="17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</row>
    <row r="715" spans="1:23" ht="12.75" hidden="1">
      <c r="A715" s="2"/>
      <c r="B715" s="24"/>
      <c r="C715" s="24"/>
      <c r="D715" s="24"/>
      <c r="E715" s="24"/>
      <c r="F715" s="24"/>
      <c r="G715" s="24"/>
      <c r="H715" s="24"/>
      <c r="I715" s="24"/>
      <c r="J715" s="24"/>
      <c r="K715" s="17"/>
      <c r="L715" s="17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</row>
    <row r="716" spans="1:23" ht="12.75" hidden="1">
      <c r="A716" s="2"/>
      <c r="B716" s="24"/>
      <c r="C716" s="24"/>
      <c r="D716" s="24"/>
      <c r="E716" s="24"/>
      <c r="F716" s="24"/>
      <c r="G716" s="24"/>
      <c r="H716" s="24"/>
      <c r="I716" s="24"/>
      <c r="J716" s="24"/>
      <c r="K716" s="17"/>
      <c r="L716" s="17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</row>
    <row r="717" spans="1:23" ht="12.75" hidden="1">
      <c r="A717" s="2"/>
      <c r="B717" s="24"/>
      <c r="C717" s="24"/>
      <c r="D717" s="24"/>
      <c r="E717" s="24"/>
      <c r="F717" s="24"/>
      <c r="G717" s="24"/>
      <c r="H717" s="24"/>
      <c r="I717" s="24"/>
      <c r="J717" s="24"/>
      <c r="K717" s="17"/>
      <c r="L717" s="17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</row>
    <row r="718" spans="1:23" ht="12.75" hidden="1">
      <c r="A718" s="2"/>
      <c r="B718" s="24"/>
      <c r="C718" s="24"/>
      <c r="D718" s="24"/>
      <c r="E718" s="24"/>
      <c r="F718" s="24"/>
      <c r="G718" s="24"/>
      <c r="H718" s="24"/>
      <c r="I718" s="24"/>
      <c r="J718" s="24"/>
      <c r="K718" s="17"/>
      <c r="L718" s="17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</row>
    <row r="719" spans="1:23" ht="12.75" hidden="1">
      <c r="A719" s="2"/>
      <c r="B719" s="24"/>
      <c r="C719" s="24"/>
      <c r="D719" s="24"/>
      <c r="E719" s="24"/>
      <c r="F719" s="24"/>
      <c r="G719" s="24"/>
      <c r="H719" s="24"/>
      <c r="I719" s="24"/>
      <c r="J719" s="24"/>
      <c r="K719" s="17"/>
      <c r="L719" s="17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</row>
    <row r="720" spans="1:23" ht="12.75" hidden="1">
      <c r="A720" s="2"/>
      <c r="B720" s="24"/>
      <c r="C720" s="24"/>
      <c r="D720" s="24"/>
      <c r="E720" s="24"/>
      <c r="F720" s="24"/>
      <c r="G720" s="24"/>
      <c r="H720" s="24"/>
      <c r="I720" s="24"/>
      <c r="J720" s="24"/>
      <c r="K720" s="17"/>
      <c r="L720" s="17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</row>
    <row r="721" spans="1:23" ht="12.75" hidden="1">
      <c r="A721" s="2"/>
      <c r="B721" s="24"/>
      <c r="C721" s="24"/>
      <c r="D721" s="24"/>
      <c r="E721" s="24"/>
      <c r="F721" s="24"/>
      <c r="G721" s="24"/>
      <c r="H721" s="24"/>
      <c r="I721" s="24"/>
      <c r="J721" s="24"/>
      <c r="K721" s="17"/>
      <c r="L721" s="17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</row>
    <row r="722" spans="1:23" ht="12.75" hidden="1">
      <c r="A722" s="2"/>
      <c r="B722" s="24"/>
      <c r="C722" s="24"/>
      <c r="D722" s="24"/>
      <c r="E722" s="24"/>
      <c r="F722" s="24"/>
      <c r="G722" s="24"/>
      <c r="H722" s="24"/>
      <c r="I722" s="24"/>
      <c r="J722" s="24"/>
      <c r="K722" s="17"/>
      <c r="L722" s="17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</row>
    <row r="723" spans="1:23" ht="12.75" hidden="1">
      <c r="A723" s="3"/>
      <c r="B723" s="25"/>
      <c r="C723" s="25"/>
      <c r="D723" s="25"/>
      <c r="E723" s="25"/>
      <c r="F723" s="25"/>
      <c r="G723" s="25"/>
      <c r="H723" s="25"/>
      <c r="I723" s="25"/>
      <c r="J723" s="25"/>
      <c r="K723" s="27"/>
      <c r="L723" s="27"/>
      <c r="M723" s="27"/>
      <c r="N723" s="27"/>
      <c r="O723" s="27"/>
      <c r="P723" s="27"/>
      <c r="Q723" s="27"/>
      <c r="R723" s="28"/>
      <c r="S723" s="27"/>
      <c r="T723" s="27"/>
      <c r="U723" s="28"/>
      <c r="V723" s="27"/>
      <c r="W723" s="27"/>
    </row>
    <row r="724" ht="12.75" hidden="1"/>
    <row r="725" spans="1:26" ht="12.75" hidden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2.75" hidden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2.75" hidden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2.75" hidden="1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</row>
    <row r="729" spans="1:26" ht="12.75" hidden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48"/>
      <c r="N729" s="49"/>
      <c r="O729" s="50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55.5" customHeight="1" hidden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51"/>
      <c r="N730" s="52"/>
      <c r="O730" s="53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hidden="1">
      <c r="A731" s="5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66"/>
      <c r="N731" s="67"/>
      <c r="O731" s="68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2.75" hidden="1">
      <c r="A732" s="2"/>
      <c r="B732" s="24"/>
      <c r="C732" s="24"/>
      <c r="D732" s="24"/>
      <c r="E732" s="24"/>
      <c r="F732" s="24"/>
      <c r="G732" s="24"/>
      <c r="H732" s="24"/>
      <c r="I732" s="33"/>
      <c r="J732" s="33"/>
      <c r="K732" s="17"/>
      <c r="L732" s="17"/>
      <c r="M732" s="45"/>
      <c r="N732" s="46"/>
      <c r="O732" s="47"/>
      <c r="P732" s="18"/>
      <c r="Q732" s="18"/>
      <c r="R732" s="18"/>
      <c r="S732" s="17"/>
      <c r="T732" s="17"/>
      <c r="U732" s="18"/>
      <c r="V732" s="18"/>
      <c r="W732" s="18"/>
      <c r="X732" s="18"/>
      <c r="Y732" s="18"/>
      <c r="Z732" s="18"/>
    </row>
    <row r="733" spans="1:26" ht="12.75" hidden="1">
      <c r="A733" s="2"/>
      <c r="B733" s="24"/>
      <c r="C733" s="24"/>
      <c r="D733" s="24"/>
      <c r="E733" s="24"/>
      <c r="F733" s="24"/>
      <c r="G733" s="24"/>
      <c r="H733" s="24"/>
      <c r="I733" s="33"/>
      <c r="J733" s="33"/>
      <c r="K733" s="17"/>
      <c r="L733" s="17"/>
      <c r="M733" s="45"/>
      <c r="N733" s="46"/>
      <c r="O733" s="47"/>
      <c r="P733" s="18"/>
      <c r="Q733" s="18"/>
      <c r="R733" s="18"/>
      <c r="S733" s="17"/>
      <c r="T733" s="17"/>
      <c r="U733" s="18"/>
      <c r="V733" s="18"/>
      <c r="W733" s="18"/>
      <c r="X733" s="18"/>
      <c r="Y733" s="18"/>
      <c r="Z733" s="18"/>
    </row>
    <row r="734" spans="1:26" ht="12.75" hidden="1">
      <c r="A734" s="2"/>
      <c r="B734" s="24"/>
      <c r="C734" s="24"/>
      <c r="D734" s="24"/>
      <c r="E734" s="24"/>
      <c r="F734" s="24"/>
      <c r="G734" s="24"/>
      <c r="H734" s="24"/>
      <c r="I734" s="33"/>
      <c r="J734" s="33"/>
      <c r="K734" s="17"/>
      <c r="L734" s="17"/>
      <c r="M734" s="45"/>
      <c r="N734" s="46"/>
      <c r="O734" s="47"/>
      <c r="P734" s="18"/>
      <c r="Q734" s="18"/>
      <c r="R734" s="18"/>
      <c r="S734" s="17"/>
      <c r="T734" s="17"/>
      <c r="U734" s="18"/>
      <c r="V734" s="18"/>
      <c r="W734" s="18"/>
      <c r="X734" s="18"/>
      <c r="Y734" s="18"/>
      <c r="Z734" s="18"/>
    </row>
    <row r="735" spans="1:26" ht="12.75" hidden="1">
      <c r="A735" s="2"/>
      <c r="B735" s="24"/>
      <c r="C735" s="24"/>
      <c r="D735" s="24"/>
      <c r="E735" s="24"/>
      <c r="F735" s="24"/>
      <c r="G735" s="24"/>
      <c r="H735" s="24"/>
      <c r="I735" s="33"/>
      <c r="J735" s="33"/>
      <c r="K735" s="17"/>
      <c r="L735" s="17"/>
      <c r="M735" s="45"/>
      <c r="N735" s="46"/>
      <c r="O735" s="47"/>
      <c r="P735" s="18"/>
      <c r="Q735" s="18"/>
      <c r="R735" s="18"/>
      <c r="S735" s="17"/>
      <c r="T735" s="17"/>
      <c r="U735" s="18"/>
      <c r="V735" s="18"/>
      <c r="W735" s="18"/>
      <c r="X735" s="18"/>
      <c r="Y735" s="18"/>
      <c r="Z735" s="18"/>
    </row>
    <row r="736" spans="1:26" ht="12.75" hidden="1">
      <c r="A736" s="2"/>
      <c r="B736" s="24"/>
      <c r="C736" s="24"/>
      <c r="D736" s="24"/>
      <c r="E736" s="24"/>
      <c r="F736" s="24"/>
      <c r="G736" s="24"/>
      <c r="H736" s="24"/>
      <c r="I736" s="33"/>
      <c r="J736" s="33"/>
      <c r="K736" s="17"/>
      <c r="L736" s="17"/>
      <c r="M736" s="45"/>
      <c r="N736" s="46"/>
      <c r="O736" s="47"/>
      <c r="P736" s="18"/>
      <c r="Q736" s="18"/>
      <c r="R736" s="18"/>
      <c r="S736" s="17"/>
      <c r="T736" s="17"/>
      <c r="U736" s="18"/>
      <c r="V736" s="18"/>
      <c r="W736" s="18"/>
      <c r="X736" s="18"/>
      <c r="Y736" s="18"/>
      <c r="Z736" s="18"/>
    </row>
    <row r="737" spans="1:26" ht="12.75" hidden="1">
      <c r="A737" s="2"/>
      <c r="B737" s="24"/>
      <c r="C737" s="24"/>
      <c r="D737" s="24"/>
      <c r="E737" s="24"/>
      <c r="F737" s="24"/>
      <c r="G737" s="24"/>
      <c r="H737" s="24"/>
      <c r="I737" s="33"/>
      <c r="J737" s="33"/>
      <c r="K737" s="17"/>
      <c r="L737" s="17"/>
      <c r="M737" s="45"/>
      <c r="N737" s="46"/>
      <c r="O737" s="47"/>
      <c r="P737" s="18"/>
      <c r="Q737" s="18"/>
      <c r="R737" s="18"/>
      <c r="S737" s="17"/>
      <c r="T737" s="17"/>
      <c r="U737" s="18"/>
      <c r="V737" s="18"/>
      <c r="W737" s="18"/>
      <c r="X737" s="18"/>
      <c r="Y737" s="18"/>
      <c r="Z737" s="18"/>
    </row>
    <row r="738" spans="1:26" ht="12.75" hidden="1">
      <c r="A738" s="2"/>
      <c r="B738" s="24"/>
      <c r="C738" s="24"/>
      <c r="D738" s="24"/>
      <c r="E738" s="24"/>
      <c r="F738" s="24"/>
      <c r="G738" s="24"/>
      <c r="H738" s="24"/>
      <c r="I738" s="33"/>
      <c r="J738" s="33"/>
      <c r="K738" s="17"/>
      <c r="L738" s="17"/>
      <c r="M738" s="45"/>
      <c r="N738" s="46"/>
      <c r="O738" s="47"/>
      <c r="P738" s="18"/>
      <c r="Q738" s="18"/>
      <c r="R738" s="18"/>
      <c r="S738" s="17"/>
      <c r="T738" s="17"/>
      <c r="U738" s="18"/>
      <c r="V738" s="18"/>
      <c r="W738" s="18"/>
      <c r="X738" s="18"/>
      <c r="Y738" s="18"/>
      <c r="Z738" s="18"/>
    </row>
    <row r="739" spans="1:26" ht="12.75" hidden="1">
      <c r="A739" s="2"/>
      <c r="B739" s="24"/>
      <c r="C739" s="24"/>
      <c r="D739" s="24"/>
      <c r="E739" s="24"/>
      <c r="F739" s="24"/>
      <c r="G739" s="24"/>
      <c r="H739" s="24"/>
      <c r="I739" s="33"/>
      <c r="J739" s="33"/>
      <c r="K739" s="17"/>
      <c r="L739" s="17"/>
      <c r="M739" s="45"/>
      <c r="N739" s="46"/>
      <c r="O739" s="47"/>
      <c r="P739" s="18"/>
      <c r="Q739" s="18"/>
      <c r="R739" s="18"/>
      <c r="S739" s="17"/>
      <c r="T739" s="17"/>
      <c r="U739" s="18"/>
      <c r="V739" s="18"/>
      <c r="W739" s="18"/>
      <c r="X739" s="18"/>
      <c r="Y739" s="18"/>
      <c r="Z739" s="18"/>
    </row>
    <row r="740" spans="1:26" ht="12.75" hidden="1">
      <c r="A740" s="2"/>
      <c r="B740" s="24"/>
      <c r="C740" s="24"/>
      <c r="D740" s="24"/>
      <c r="E740" s="24"/>
      <c r="F740" s="24"/>
      <c r="G740" s="24"/>
      <c r="H740" s="24"/>
      <c r="I740" s="33"/>
      <c r="J740" s="33"/>
      <c r="K740" s="17"/>
      <c r="L740" s="17"/>
      <c r="M740" s="45"/>
      <c r="N740" s="46"/>
      <c r="O740" s="47"/>
      <c r="P740" s="18"/>
      <c r="Q740" s="18"/>
      <c r="R740" s="18"/>
      <c r="S740" s="17"/>
      <c r="T740" s="17"/>
      <c r="U740" s="18"/>
      <c r="V740" s="18"/>
      <c r="W740" s="18"/>
      <c r="X740" s="18"/>
      <c r="Y740" s="18"/>
      <c r="Z740" s="18"/>
    </row>
    <row r="741" spans="1:26" ht="12.75" hidden="1">
      <c r="A741" s="2"/>
      <c r="B741" s="24"/>
      <c r="C741" s="24"/>
      <c r="D741" s="24"/>
      <c r="E741" s="24"/>
      <c r="F741" s="24"/>
      <c r="G741" s="24"/>
      <c r="H741" s="24"/>
      <c r="I741" s="33"/>
      <c r="J741" s="33"/>
      <c r="K741" s="17"/>
      <c r="L741" s="17"/>
      <c r="M741" s="45"/>
      <c r="N741" s="46"/>
      <c r="O741" s="47"/>
      <c r="P741" s="18"/>
      <c r="Q741" s="18"/>
      <c r="R741" s="18"/>
      <c r="S741" s="17"/>
      <c r="T741" s="17"/>
      <c r="U741" s="18"/>
      <c r="V741" s="18"/>
      <c r="W741" s="18"/>
      <c r="X741" s="18"/>
      <c r="Y741" s="18"/>
      <c r="Z741" s="18"/>
    </row>
    <row r="742" spans="1:26" ht="12.75" hidden="1">
      <c r="A742" s="2"/>
      <c r="B742" s="24"/>
      <c r="C742" s="24"/>
      <c r="D742" s="24"/>
      <c r="E742" s="24"/>
      <c r="F742" s="24"/>
      <c r="G742" s="24"/>
      <c r="H742" s="24"/>
      <c r="I742" s="33"/>
      <c r="J742" s="33"/>
      <c r="K742" s="17"/>
      <c r="L742" s="17"/>
      <c r="M742" s="45"/>
      <c r="N742" s="46"/>
      <c r="O742" s="47"/>
      <c r="P742" s="18"/>
      <c r="Q742" s="18"/>
      <c r="R742" s="18"/>
      <c r="S742" s="17"/>
      <c r="T742" s="17"/>
      <c r="U742" s="18"/>
      <c r="V742" s="18"/>
      <c r="W742" s="18"/>
      <c r="X742" s="18"/>
      <c r="Y742" s="18"/>
      <c r="Z742" s="18"/>
    </row>
    <row r="743" spans="1:26" ht="12.75" hidden="1">
      <c r="A743" s="2"/>
      <c r="B743" s="24"/>
      <c r="C743" s="24"/>
      <c r="D743" s="24"/>
      <c r="E743" s="24"/>
      <c r="F743" s="24"/>
      <c r="G743" s="24"/>
      <c r="H743" s="24"/>
      <c r="I743" s="33"/>
      <c r="J743" s="33"/>
      <c r="K743" s="17"/>
      <c r="L743" s="17"/>
      <c r="M743" s="45"/>
      <c r="N743" s="46"/>
      <c r="O743" s="47"/>
      <c r="P743" s="18"/>
      <c r="Q743" s="18"/>
      <c r="R743" s="18"/>
      <c r="S743" s="17"/>
      <c r="T743" s="17"/>
      <c r="U743" s="18"/>
      <c r="V743" s="18"/>
      <c r="W743" s="18"/>
      <c r="X743" s="18"/>
      <c r="Y743" s="18"/>
      <c r="Z743" s="18"/>
    </row>
    <row r="744" spans="1:26" ht="12.75" hidden="1">
      <c r="A744" s="2"/>
      <c r="B744" s="24"/>
      <c r="C744" s="24"/>
      <c r="D744" s="24"/>
      <c r="E744" s="24"/>
      <c r="F744" s="24"/>
      <c r="G744" s="24"/>
      <c r="H744" s="24"/>
      <c r="I744" s="33"/>
      <c r="J744" s="33"/>
      <c r="K744" s="17"/>
      <c r="L744" s="17"/>
      <c r="M744" s="45"/>
      <c r="N744" s="46"/>
      <c r="O744" s="47"/>
      <c r="P744" s="18"/>
      <c r="Q744" s="18"/>
      <c r="R744" s="18"/>
      <c r="S744" s="17"/>
      <c r="T744" s="17"/>
      <c r="U744" s="18"/>
      <c r="V744" s="18"/>
      <c r="W744" s="18"/>
      <c r="X744" s="18"/>
      <c r="Y744" s="18"/>
      <c r="Z744" s="18"/>
    </row>
    <row r="745" spans="1:26" ht="12.75" hidden="1">
      <c r="A745" s="2"/>
      <c r="B745" s="24"/>
      <c r="C745" s="24"/>
      <c r="D745" s="24"/>
      <c r="E745" s="24"/>
      <c r="F745" s="24"/>
      <c r="G745" s="24"/>
      <c r="H745" s="24"/>
      <c r="I745" s="33"/>
      <c r="J745" s="33"/>
      <c r="K745" s="17"/>
      <c r="L745" s="17"/>
      <c r="M745" s="45"/>
      <c r="N745" s="46"/>
      <c r="O745" s="47"/>
      <c r="P745" s="18"/>
      <c r="Q745" s="18"/>
      <c r="R745" s="18"/>
      <c r="S745" s="17"/>
      <c r="T745" s="17"/>
      <c r="U745" s="18"/>
      <c r="V745" s="18"/>
      <c r="W745" s="18"/>
      <c r="X745" s="18"/>
      <c r="Y745" s="18"/>
      <c r="Z745" s="18"/>
    </row>
    <row r="746" spans="1:26" ht="12.75" hidden="1">
      <c r="A746" s="6"/>
      <c r="B746" s="29"/>
      <c r="C746" s="29"/>
      <c r="D746" s="29"/>
      <c r="E746" s="29"/>
      <c r="F746" s="29"/>
      <c r="G746" s="29"/>
      <c r="H746" s="29"/>
      <c r="I746" s="30"/>
      <c r="J746" s="30"/>
      <c r="K746" s="30"/>
      <c r="L746" s="30"/>
      <c r="M746" s="69"/>
      <c r="N746" s="70"/>
      <c r="O746" s="71"/>
      <c r="P746" s="31"/>
      <c r="Q746" s="30"/>
      <c r="R746" s="30"/>
      <c r="S746" s="30"/>
      <c r="T746" s="30"/>
      <c r="U746" s="31"/>
      <c r="V746" s="31"/>
      <c r="W746" s="31"/>
      <c r="X746" s="31"/>
      <c r="Y746" s="31"/>
      <c r="Z746" s="31"/>
    </row>
    <row r="747" ht="12.75" hidden="1"/>
    <row r="748" spans="10:14" ht="12.75" hidden="1">
      <c r="J748" s="9"/>
      <c r="K748" s="9"/>
      <c r="L748" s="9"/>
      <c r="M748" s="9"/>
      <c r="N748" s="9"/>
    </row>
    <row r="749" spans="1:36" ht="12.75" hidden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</row>
    <row r="750" spans="1:36" ht="12.75" hidden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</row>
    <row r="751" spans="1:36" ht="12.75" hidden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</row>
    <row r="752" spans="1:36" ht="12.75" hidden="1">
      <c r="A752" s="72"/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3"/>
      <c r="R752" s="73"/>
      <c r="S752" s="74"/>
      <c r="T752" s="74"/>
      <c r="U752" s="74"/>
      <c r="V752" s="74"/>
      <c r="W752" s="74"/>
      <c r="X752" s="74"/>
      <c r="Y752" s="74"/>
      <c r="Z752" s="74"/>
      <c r="AA752" s="74"/>
      <c r="AB752" s="74"/>
      <c r="AC752" s="74"/>
      <c r="AD752" s="74"/>
      <c r="AE752" s="74"/>
      <c r="AF752" s="74"/>
      <c r="AG752" s="74"/>
      <c r="AH752" s="74"/>
      <c r="AI752" s="74"/>
      <c r="AJ752" s="74"/>
    </row>
    <row r="753" spans="1:36" ht="12.75" hidden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12.75" hidden="1">
      <c r="A754" s="55"/>
      <c r="B754" s="48"/>
      <c r="C754" s="49"/>
      <c r="D754" s="49"/>
      <c r="E754" s="49"/>
      <c r="F754" s="50"/>
      <c r="G754" s="45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7"/>
      <c r="AH754" s="48"/>
      <c r="AI754" s="49"/>
      <c r="AJ754" s="50"/>
    </row>
    <row r="755" spans="1:36" ht="12.75" hidden="1">
      <c r="A755" s="56"/>
      <c r="B755" s="58"/>
      <c r="C755" s="59"/>
      <c r="D755" s="59"/>
      <c r="E755" s="59"/>
      <c r="F755" s="60"/>
      <c r="G755" s="48"/>
      <c r="H755" s="49"/>
      <c r="I755" s="50"/>
      <c r="J755" s="48"/>
      <c r="K755" s="49"/>
      <c r="L755" s="49"/>
      <c r="M755" s="50"/>
      <c r="N755" s="48"/>
      <c r="O755" s="50"/>
      <c r="P755" s="75"/>
      <c r="Q755" s="76"/>
      <c r="R755" s="77"/>
      <c r="S755" s="48"/>
      <c r="T755" s="49"/>
      <c r="U755" s="50"/>
      <c r="V755" s="48"/>
      <c r="W755" s="49"/>
      <c r="X755" s="50"/>
      <c r="Y755" s="48"/>
      <c r="Z755" s="49"/>
      <c r="AA755" s="50"/>
      <c r="AB755" s="48"/>
      <c r="AC755" s="49"/>
      <c r="AD755" s="50"/>
      <c r="AE755" s="48"/>
      <c r="AF755" s="49"/>
      <c r="AG755" s="50"/>
      <c r="AH755" s="58"/>
      <c r="AI755" s="59"/>
      <c r="AJ755" s="60"/>
    </row>
    <row r="756" spans="1:36" ht="59.25" customHeight="1" hidden="1">
      <c r="A756" s="57"/>
      <c r="B756" s="51"/>
      <c r="C756" s="52"/>
      <c r="D756" s="52"/>
      <c r="E756" s="52"/>
      <c r="F756" s="53"/>
      <c r="G756" s="51"/>
      <c r="H756" s="52"/>
      <c r="I756" s="53"/>
      <c r="J756" s="51"/>
      <c r="K756" s="52"/>
      <c r="L756" s="52"/>
      <c r="M756" s="53"/>
      <c r="N756" s="51"/>
      <c r="O756" s="53"/>
      <c r="P756" s="78"/>
      <c r="Q756" s="79"/>
      <c r="R756" s="80"/>
      <c r="S756" s="51"/>
      <c r="T756" s="52"/>
      <c r="U756" s="53"/>
      <c r="V756" s="51"/>
      <c r="W756" s="52"/>
      <c r="X756" s="53"/>
      <c r="Y756" s="51"/>
      <c r="Z756" s="52"/>
      <c r="AA756" s="53"/>
      <c r="AB756" s="51"/>
      <c r="AC756" s="52"/>
      <c r="AD756" s="53"/>
      <c r="AE756" s="51"/>
      <c r="AF756" s="52"/>
      <c r="AG756" s="53"/>
      <c r="AH756" s="51"/>
      <c r="AI756" s="52"/>
      <c r="AJ756" s="53"/>
    </row>
    <row r="757" spans="1:36" ht="12.75" hidden="1">
      <c r="A757" s="4"/>
      <c r="B757" s="54"/>
      <c r="C757" s="54"/>
      <c r="D757" s="54"/>
      <c r="E757" s="54"/>
      <c r="F757" s="54"/>
      <c r="G757" s="54"/>
      <c r="H757" s="54"/>
      <c r="I757" s="54"/>
      <c r="J757" s="81"/>
      <c r="K757" s="82"/>
      <c r="L757" s="82"/>
      <c r="M757" s="83"/>
      <c r="N757" s="54"/>
      <c r="O757" s="54"/>
      <c r="P757" s="54"/>
      <c r="Q757" s="54"/>
      <c r="R757" s="54"/>
      <c r="S757" s="54"/>
      <c r="T757" s="54"/>
      <c r="U757" s="54"/>
      <c r="V757" s="81"/>
      <c r="W757" s="82"/>
      <c r="X757" s="83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</row>
    <row r="758" spans="1:36" ht="97.5" customHeight="1" hidden="1">
      <c r="A758" s="2"/>
      <c r="B758" s="62"/>
      <c r="C758" s="43"/>
      <c r="D758" s="43"/>
      <c r="E758" s="43"/>
      <c r="F758" s="44"/>
      <c r="G758" s="18"/>
      <c r="H758" s="17"/>
      <c r="I758" s="17"/>
      <c r="J758" s="84"/>
      <c r="K758" s="85"/>
      <c r="L758" s="85"/>
      <c r="M758" s="86"/>
      <c r="N758" s="87"/>
      <c r="O758" s="87"/>
      <c r="P758" s="18"/>
      <c r="Q758" s="18"/>
      <c r="R758" s="18"/>
      <c r="S758" s="88"/>
      <c r="T758" s="89"/>
      <c r="U758" s="89"/>
      <c r="V758" s="90"/>
      <c r="W758" s="91"/>
      <c r="X758" s="92"/>
      <c r="Y758" s="18"/>
      <c r="Z758" s="17"/>
      <c r="AA758" s="17"/>
      <c r="AB758" s="18"/>
      <c r="AC758" s="18"/>
      <c r="AD758" s="18"/>
      <c r="AE758" s="18"/>
      <c r="AF758" s="18"/>
      <c r="AG758" s="18"/>
      <c r="AH758" s="18"/>
      <c r="AI758" s="17"/>
      <c r="AJ758" s="17"/>
    </row>
    <row r="759" ht="12.75" hidden="1"/>
    <row r="760" spans="13:17" ht="12.75" hidden="1">
      <c r="M760" s="19"/>
      <c r="N760" s="19"/>
      <c r="O760" s="19"/>
      <c r="P760" s="19"/>
      <c r="Q760" s="19"/>
    </row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spans="1:26" ht="12.75">
      <c r="A770" s="17" t="s">
        <v>268</v>
      </c>
      <c r="B770" s="17" t="s">
        <v>94</v>
      </c>
      <c r="C770" s="17"/>
      <c r="D770" s="17"/>
      <c r="E770" s="17"/>
      <c r="F770" s="45" t="s">
        <v>101</v>
      </c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8" t="s">
        <v>278</v>
      </c>
      <c r="Y770" s="49"/>
      <c r="Z770" s="50"/>
    </row>
    <row r="771" spans="1:26" ht="77.25" customHeight="1">
      <c r="A771" s="17"/>
      <c r="B771" s="17"/>
      <c r="C771" s="17"/>
      <c r="D771" s="17"/>
      <c r="E771" s="17"/>
      <c r="F771" s="93" t="s">
        <v>95</v>
      </c>
      <c r="G771" s="93"/>
      <c r="H771" s="93" t="s">
        <v>96</v>
      </c>
      <c r="I771" s="93"/>
      <c r="J771" s="94" t="s">
        <v>97</v>
      </c>
      <c r="K771" s="95"/>
      <c r="L771" s="94" t="s">
        <v>302</v>
      </c>
      <c r="M771" s="95"/>
      <c r="N771" s="93" t="s">
        <v>88</v>
      </c>
      <c r="O771" s="93"/>
      <c r="P771" s="93" t="s">
        <v>303</v>
      </c>
      <c r="Q771" s="93"/>
      <c r="R771" s="93" t="s">
        <v>98</v>
      </c>
      <c r="S771" s="93"/>
      <c r="T771" s="93" t="s">
        <v>99</v>
      </c>
      <c r="U771" s="93"/>
      <c r="V771" s="93" t="s">
        <v>100</v>
      </c>
      <c r="W771" s="93"/>
      <c r="X771" s="51"/>
      <c r="Y771" s="52"/>
      <c r="Z771" s="53"/>
    </row>
    <row r="772" spans="1:26" ht="12.75">
      <c r="A772" s="4">
        <v>1</v>
      </c>
      <c r="B772" s="81">
        <v>2</v>
      </c>
      <c r="C772" s="82"/>
      <c r="D772" s="82"/>
      <c r="E772" s="82"/>
      <c r="F772" s="81">
        <v>3</v>
      </c>
      <c r="G772" s="83"/>
      <c r="H772" s="81">
        <v>4</v>
      </c>
      <c r="I772" s="83"/>
      <c r="J772" s="81">
        <v>5</v>
      </c>
      <c r="K772" s="83"/>
      <c r="L772" s="81">
        <v>6</v>
      </c>
      <c r="M772" s="83"/>
      <c r="N772" s="81">
        <v>7</v>
      </c>
      <c r="O772" s="83"/>
      <c r="P772" s="81">
        <v>8</v>
      </c>
      <c r="Q772" s="83"/>
      <c r="R772" s="81">
        <v>9</v>
      </c>
      <c r="S772" s="83"/>
      <c r="T772" s="81">
        <v>10</v>
      </c>
      <c r="U772" s="83"/>
      <c r="V772" s="81">
        <v>11</v>
      </c>
      <c r="W772" s="82"/>
      <c r="X772" s="81">
        <v>12</v>
      </c>
      <c r="Y772" s="82"/>
      <c r="Z772" s="83"/>
    </row>
    <row r="773" spans="1:26" ht="93" customHeight="1">
      <c r="A773" s="2">
        <v>1</v>
      </c>
      <c r="B773" s="62" t="s">
        <v>218</v>
      </c>
      <c r="C773" s="43"/>
      <c r="D773" s="43"/>
      <c r="E773" s="44"/>
      <c r="F773" s="84">
        <f>U249*Q440</f>
        <v>131.53898266591585</v>
      </c>
      <c r="G773" s="86"/>
      <c r="H773" s="84">
        <f>U270+U274*Q440+U296/100*Q440</f>
        <v>336.1577086</v>
      </c>
      <c r="I773" s="86"/>
      <c r="J773" s="96">
        <f>U411/100*Q440</f>
        <v>17.76870443700001</v>
      </c>
      <c r="K773" s="97"/>
      <c r="L773" s="96">
        <f>X434/1224*Q440</f>
        <v>54.52743862985295</v>
      </c>
      <c r="M773" s="97"/>
      <c r="N773" s="96">
        <f>P434*0.00007*Q440+P434*0.07/1224*Q440</f>
        <v>31.05284055176471</v>
      </c>
      <c r="O773" s="97"/>
      <c r="P773" s="96">
        <f>21791.01/320</f>
        <v>68.09690624999999</v>
      </c>
      <c r="Q773" s="97"/>
      <c r="R773" s="84">
        <f>F773+H773+J773+L773+N773+P773</f>
        <v>639.1425811345334</v>
      </c>
      <c r="S773" s="86"/>
      <c r="T773" s="84">
        <f>R773*S13</f>
        <v>178.95992271766937</v>
      </c>
      <c r="U773" s="86"/>
      <c r="V773" s="84">
        <f>(R773+T773)*S14</f>
        <v>114.53435053930839</v>
      </c>
      <c r="W773" s="85"/>
      <c r="X773" s="84">
        <f>R773+T773+V773</f>
        <v>932.6368543915112</v>
      </c>
      <c r="Y773" s="46"/>
      <c r="Z773" s="47"/>
    </row>
  </sheetData>
  <mergeCells count="4111">
    <mergeCell ref="T773:U773"/>
    <mergeCell ref="V773:W773"/>
    <mergeCell ref="X773:Z773"/>
    <mergeCell ref="A437:X437"/>
    <mergeCell ref="A438:X438"/>
    <mergeCell ref="A439:X439"/>
    <mergeCell ref="L773:M773"/>
    <mergeCell ref="N773:O773"/>
    <mergeCell ref="P773:Q773"/>
    <mergeCell ref="R773:S773"/>
    <mergeCell ref="B773:E773"/>
    <mergeCell ref="F773:G773"/>
    <mergeCell ref="H773:I773"/>
    <mergeCell ref="J773:K773"/>
    <mergeCell ref="R772:S772"/>
    <mergeCell ref="T772:U772"/>
    <mergeCell ref="V772:W772"/>
    <mergeCell ref="X772:Z772"/>
    <mergeCell ref="R771:S771"/>
    <mergeCell ref="T771:U771"/>
    <mergeCell ref="V771:W771"/>
    <mergeCell ref="B772:E772"/>
    <mergeCell ref="F772:G772"/>
    <mergeCell ref="H772:I772"/>
    <mergeCell ref="J772:K772"/>
    <mergeCell ref="L772:M772"/>
    <mergeCell ref="N772:O772"/>
    <mergeCell ref="P772:Q772"/>
    <mergeCell ref="A770:A771"/>
    <mergeCell ref="B770:E771"/>
    <mergeCell ref="F770:W770"/>
    <mergeCell ref="X770:Z771"/>
    <mergeCell ref="F771:G771"/>
    <mergeCell ref="H771:I771"/>
    <mergeCell ref="J771:K771"/>
    <mergeCell ref="L771:M771"/>
    <mergeCell ref="N771:O771"/>
    <mergeCell ref="P771:Q771"/>
    <mergeCell ref="M760:Q760"/>
    <mergeCell ref="K665:O665"/>
    <mergeCell ref="N224:P224"/>
    <mergeCell ref="A225:W225"/>
    <mergeCell ref="A226:W226"/>
    <mergeCell ref="A227:W227"/>
    <mergeCell ref="B367:I367"/>
    <mergeCell ref="J367:K367"/>
    <mergeCell ref="L367:M367"/>
    <mergeCell ref="N367:O367"/>
    <mergeCell ref="P172:Q172"/>
    <mergeCell ref="R172:T172"/>
    <mergeCell ref="U172:W172"/>
    <mergeCell ref="B172:I172"/>
    <mergeCell ref="J172:K172"/>
    <mergeCell ref="L172:M172"/>
    <mergeCell ref="N172:O172"/>
    <mergeCell ref="P151:Q151"/>
    <mergeCell ref="R151:T151"/>
    <mergeCell ref="U151:W151"/>
    <mergeCell ref="B163:I163"/>
    <mergeCell ref="J163:K163"/>
    <mergeCell ref="L163:M163"/>
    <mergeCell ref="N163:O163"/>
    <mergeCell ref="P163:Q163"/>
    <mergeCell ref="R163:T163"/>
    <mergeCell ref="U163:W163"/>
    <mergeCell ref="B151:I151"/>
    <mergeCell ref="J151:K151"/>
    <mergeCell ref="L151:M151"/>
    <mergeCell ref="N151:O151"/>
    <mergeCell ref="P149:Q149"/>
    <mergeCell ref="R149:T149"/>
    <mergeCell ref="U149:W149"/>
    <mergeCell ref="B150:I150"/>
    <mergeCell ref="J150:K150"/>
    <mergeCell ref="L150:M150"/>
    <mergeCell ref="N150:O150"/>
    <mergeCell ref="P150:Q150"/>
    <mergeCell ref="R150:T150"/>
    <mergeCell ref="U150:W150"/>
    <mergeCell ref="B149:I149"/>
    <mergeCell ref="J149:K149"/>
    <mergeCell ref="L149:M149"/>
    <mergeCell ref="N149:O149"/>
    <mergeCell ref="P147:Q147"/>
    <mergeCell ref="R147:T147"/>
    <mergeCell ref="U147:W147"/>
    <mergeCell ref="B148:I148"/>
    <mergeCell ref="J148:K148"/>
    <mergeCell ref="L148:M148"/>
    <mergeCell ref="N148:O148"/>
    <mergeCell ref="P148:Q148"/>
    <mergeCell ref="R148:T148"/>
    <mergeCell ref="U148:W148"/>
    <mergeCell ref="B147:I147"/>
    <mergeCell ref="J147:K147"/>
    <mergeCell ref="L147:M147"/>
    <mergeCell ref="N147:O147"/>
    <mergeCell ref="P145:Q145"/>
    <mergeCell ref="R145:T145"/>
    <mergeCell ref="U145:W145"/>
    <mergeCell ref="B146:I146"/>
    <mergeCell ref="J146:K146"/>
    <mergeCell ref="L146:M146"/>
    <mergeCell ref="N146:O146"/>
    <mergeCell ref="P146:Q146"/>
    <mergeCell ref="R146:T146"/>
    <mergeCell ref="U146:W146"/>
    <mergeCell ref="B145:I145"/>
    <mergeCell ref="J145:K145"/>
    <mergeCell ref="L145:M145"/>
    <mergeCell ref="N145:O145"/>
    <mergeCell ref="P143:Q143"/>
    <mergeCell ref="R143:T143"/>
    <mergeCell ref="U143:W143"/>
    <mergeCell ref="B144:I144"/>
    <mergeCell ref="J144:K144"/>
    <mergeCell ref="L144:M144"/>
    <mergeCell ref="N144:O144"/>
    <mergeCell ref="P144:Q144"/>
    <mergeCell ref="R144:T144"/>
    <mergeCell ref="U144:W144"/>
    <mergeCell ref="B143:I143"/>
    <mergeCell ref="J143:K143"/>
    <mergeCell ref="L143:M143"/>
    <mergeCell ref="N143:O143"/>
    <mergeCell ref="P141:Q141"/>
    <mergeCell ref="R141:T141"/>
    <mergeCell ref="U141:W141"/>
    <mergeCell ref="B142:I142"/>
    <mergeCell ref="J142:K142"/>
    <mergeCell ref="L142:M142"/>
    <mergeCell ref="N142:O142"/>
    <mergeCell ref="P142:Q142"/>
    <mergeCell ref="R142:T142"/>
    <mergeCell ref="U142:W142"/>
    <mergeCell ref="B141:I141"/>
    <mergeCell ref="J141:K141"/>
    <mergeCell ref="L141:M141"/>
    <mergeCell ref="N141:O141"/>
    <mergeCell ref="P139:Q139"/>
    <mergeCell ref="R139:T139"/>
    <mergeCell ref="U139:W139"/>
    <mergeCell ref="B140:I140"/>
    <mergeCell ref="J140:K140"/>
    <mergeCell ref="L140:M140"/>
    <mergeCell ref="N140:O140"/>
    <mergeCell ref="P140:Q140"/>
    <mergeCell ref="R140:T140"/>
    <mergeCell ref="U140:W140"/>
    <mergeCell ref="B139:I139"/>
    <mergeCell ref="J139:K139"/>
    <mergeCell ref="L139:M139"/>
    <mergeCell ref="N139:O139"/>
    <mergeCell ref="P137:Q137"/>
    <mergeCell ref="R137:T137"/>
    <mergeCell ref="U137:W137"/>
    <mergeCell ref="B138:I138"/>
    <mergeCell ref="J138:K138"/>
    <mergeCell ref="L138:M138"/>
    <mergeCell ref="N138:O138"/>
    <mergeCell ref="P138:Q138"/>
    <mergeCell ref="R138:T138"/>
    <mergeCell ref="U138:W138"/>
    <mergeCell ref="B137:I137"/>
    <mergeCell ref="J137:K137"/>
    <mergeCell ref="L137:M137"/>
    <mergeCell ref="N137:O137"/>
    <mergeCell ref="P135:Q135"/>
    <mergeCell ref="R135:T135"/>
    <mergeCell ref="U135:W135"/>
    <mergeCell ref="B136:I136"/>
    <mergeCell ref="J136:K136"/>
    <mergeCell ref="L136:M136"/>
    <mergeCell ref="N136:O136"/>
    <mergeCell ref="P136:Q136"/>
    <mergeCell ref="R136:T136"/>
    <mergeCell ref="U136:W136"/>
    <mergeCell ref="B135:I135"/>
    <mergeCell ref="J135:K135"/>
    <mergeCell ref="L135:M135"/>
    <mergeCell ref="N135:O135"/>
    <mergeCell ref="P133:Q133"/>
    <mergeCell ref="R133:T133"/>
    <mergeCell ref="U133:W133"/>
    <mergeCell ref="B134:I134"/>
    <mergeCell ref="J134:K134"/>
    <mergeCell ref="L134:M134"/>
    <mergeCell ref="N134:O134"/>
    <mergeCell ref="P134:Q134"/>
    <mergeCell ref="R134:T134"/>
    <mergeCell ref="U134:W134"/>
    <mergeCell ref="B133:I133"/>
    <mergeCell ref="J133:K133"/>
    <mergeCell ref="L133:M133"/>
    <mergeCell ref="N133:O133"/>
    <mergeCell ref="P176:Q176"/>
    <mergeCell ref="R176:T176"/>
    <mergeCell ref="U176:W176"/>
    <mergeCell ref="B178:I178"/>
    <mergeCell ref="J178:K178"/>
    <mergeCell ref="L178:M178"/>
    <mergeCell ref="N178:O178"/>
    <mergeCell ref="P178:Q178"/>
    <mergeCell ref="R178:T178"/>
    <mergeCell ref="U178:W178"/>
    <mergeCell ref="B176:I176"/>
    <mergeCell ref="J176:K176"/>
    <mergeCell ref="L176:M176"/>
    <mergeCell ref="N176:O176"/>
    <mergeCell ref="P131:Q131"/>
    <mergeCell ref="R131:T131"/>
    <mergeCell ref="U131:W131"/>
    <mergeCell ref="B132:I132"/>
    <mergeCell ref="J132:K132"/>
    <mergeCell ref="L132:M132"/>
    <mergeCell ref="N132:O132"/>
    <mergeCell ref="P132:Q132"/>
    <mergeCell ref="R132:T132"/>
    <mergeCell ref="U132:W132"/>
    <mergeCell ref="B131:I131"/>
    <mergeCell ref="J131:K131"/>
    <mergeCell ref="L131:M131"/>
    <mergeCell ref="N131:O131"/>
    <mergeCell ref="P129:Q129"/>
    <mergeCell ref="R129:T129"/>
    <mergeCell ref="U129:W129"/>
    <mergeCell ref="B130:I130"/>
    <mergeCell ref="J130:K130"/>
    <mergeCell ref="L130:M130"/>
    <mergeCell ref="N130:O130"/>
    <mergeCell ref="P130:Q130"/>
    <mergeCell ref="R130:T130"/>
    <mergeCell ref="U130:W130"/>
    <mergeCell ref="B129:I129"/>
    <mergeCell ref="J129:K129"/>
    <mergeCell ref="L129:M129"/>
    <mergeCell ref="N129:O129"/>
    <mergeCell ref="P127:Q127"/>
    <mergeCell ref="R127:T127"/>
    <mergeCell ref="U127:W127"/>
    <mergeCell ref="B128:I128"/>
    <mergeCell ref="J128:K128"/>
    <mergeCell ref="L128:M128"/>
    <mergeCell ref="N128:O128"/>
    <mergeCell ref="P128:Q128"/>
    <mergeCell ref="R128:T128"/>
    <mergeCell ref="U128:W128"/>
    <mergeCell ref="B127:I127"/>
    <mergeCell ref="J127:K127"/>
    <mergeCell ref="L127:M127"/>
    <mergeCell ref="N127:O127"/>
    <mergeCell ref="P125:Q125"/>
    <mergeCell ref="R125:T125"/>
    <mergeCell ref="U125:W125"/>
    <mergeCell ref="B126:I126"/>
    <mergeCell ref="J126:K126"/>
    <mergeCell ref="L126:M126"/>
    <mergeCell ref="N126:O126"/>
    <mergeCell ref="P126:Q126"/>
    <mergeCell ref="R126:T126"/>
    <mergeCell ref="U126:W126"/>
    <mergeCell ref="B125:I125"/>
    <mergeCell ref="J125:K125"/>
    <mergeCell ref="L125:M125"/>
    <mergeCell ref="N125:O125"/>
    <mergeCell ref="P123:Q123"/>
    <mergeCell ref="R123:T123"/>
    <mergeCell ref="U123:W123"/>
    <mergeCell ref="B124:I124"/>
    <mergeCell ref="J124:K124"/>
    <mergeCell ref="L124:M124"/>
    <mergeCell ref="N124:O124"/>
    <mergeCell ref="P124:Q124"/>
    <mergeCell ref="R124:T124"/>
    <mergeCell ref="U124:W124"/>
    <mergeCell ref="B123:I123"/>
    <mergeCell ref="J123:K123"/>
    <mergeCell ref="L123:M123"/>
    <mergeCell ref="N123:O123"/>
    <mergeCell ref="P121:Q121"/>
    <mergeCell ref="R121:T121"/>
    <mergeCell ref="U121:W121"/>
    <mergeCell ref="B122:I122"/>
    <mergeCell ref="J122:K122"/>
    <mergeCell ref="L122:M122"/>
    <mergeCell ref="N122:O122"/>
    <mergeCell ref="P122:Q122"/>
    <mergeCell ref="R122:T122"/>
    <mergeCell ref="U122:W122"/>
    <mergeCell ref="B121:I121"/>
    <mergeCell ref="J121:K121"/>
    <mergeCell ref="L121:M121"/>
    <mergeCell ref="N121:O121"/>
    <mergeCell ref="P119:Q119"/>
    <mergeCell ref="R119:T119"/>
    <mergeCell ref="U119:W119"/>
    <mergeCell ref="B120:I120"/>
    <mergeCell ref="J120:K120"/>
    <mergeCell ref="L120:M120"/>
    <mergeCell ref="N120:O120"/>
    <mergeCell ref="P120:Q120"/>
    <mergeCell ref="R120:T120"/>
    <mergeCell ref="U120:W120"/>
    <mergeCell ref="B119:I119"/>
    <mergeCell ref="J119:K119"/>
    <mergeCell ref="L119:M119"/>
    <mergeCell ref="N119:O119"/>
    <mergeCell ref="P117:Q117"/>
    <mergeCell ref="R117:T117"/>
    <mergeCell ref="U117:W117"/>
    <mergeCell ref="B118:I118"/>
    <mergeCell ref="J118:K118"/>
    <mergeCell ref="L118:M118"/>
    <mergeCell ref="N118:O118"/>
    <mergeCell ref="P118:Q118"/>
    <mergeCell ref="R118:T118"/>
    <mergeCell ref="U118:W118"/>
    <mergeCell ref="B117:I117"/>
    <mergeCell ref="J117:K117"/>
    <mergeCell ref="L117:M117"/>
    <mergeCell ref="N117:O117"/>
    <mergeCell ref="P115:Q115"/>
    <mergeCell ref="R115:T115"/>
    <mergeCell ref="U115:W115"/>
    <mergeCell ref="B116:I116"/>
    <mergeCell ref="J116:K116"/>
    <mergeCell ref="L116:M116"/>
    <mergeCell ref="N116:O116"/>
    <mergeCell ref="P116:Q116"/>
    <mergeCell ref="R116:T116"/>
    <mergeCell ref="U116:W116"/>
    <mergeCell ref="B115:I115"/>
    <mergeCell ref="J115:K115"/>
    <mergeCell ref="L115:M115"/>
    <mergeCell ref="N115:O115"/>
    <mergeCell ref="P113:Q113"/>
    <mergeCell ref="R113:T113"/>
    <mergeCell ref="U113:W113"/>
    <mergeCell ref="B114:I114"/>
    <mergeCell ref="J114:K114"/>
    <mergeCell ref="L114:M114"/>
    <mergeCell ref="N114:O114"/>
    <mergeCell ref="P114:Q114"/>
    <mergeCell ref="R114:T114"/>
    <mergeCell ref="U114:W114"/>
    <mergeCell ref="B113:I113"/>
    <mergeCell ref="J113:K113"/>
    <mergeCell ref="L113:M113"/>
    <mergeCell ref="N113:O113"/>
    <mergeCell ref="P111:Q111"/>
    <mergeCell ref="R111:T111"/>
    <mergeCell ref="U111:W111"/>
    <mergeCell ref="B112:I112"/>
    <mergeCell ref="J112:K112"/>
    <mergeCell ref="L112:M112"/>
    <mergeCell ref="N112:O112"/>
    <mergeCell ref="P112:Q112"/>
    <mergeCell ref="R112:T112"/>
    <mergeCell ref="U112:W112"/>
    <mergeCell ref="B111:I111"/>
    <mergeCell ref="J111:K111"/>
    <mergeCell ref="L111:M111"/>
    <mergeCell ref="N111:O111"/>
    <mergeCell ref="P109:Q109"/>
    <mergeCell ref="R109:T109"/>
    <mergeCell ref="U109:W109"/>
    <mergeCell ref="B110:I110"/>
    <mergeCell ref="J110:K110"/>
    <mergeCell ref="L110:M110"/>
    <mergeCell ref="N110:O110"/>
    <mergeCell ref="P110:Q110"/>
    <mergeCell ref="R110:T110"/>
    <mergeCell ref="U110:W110"/>
    <mergeCell ref="B109:I109"/>
    <mergeCell ref="J109:K109"/>
    <mergeCell ref="L109:M109"/>
    <mergeCell ref="N109:O109"/>
    <mergeCell ref="P107:Q107"/>
    <mergeCell ref="R107:T107"/>
    <mergeCell ref="U107:W107"/>
    <mergeCell ref="B108:I108"/>
    <mergeCell ref="J108:K108"/>
    <mergeCell ref="L108:M108"/>
    <mergeCell ref="N108:O108"/>
    <mergeCell ref="P108:Q108"/>
    <mergeCell ref="R108:T108"/>
    <mergeCell ref="U108:W108"/>
    <mergeCell ref="B107:I107"/>
    <mergeCell ref="J107:K107"/>
    <mergeCell ref="L107:M107"/>
    <mergeCell ref="N107:O107"/>
    <mergeCell ref="P105:Q105"/>
    <mergeCell ref="R105:T105"/>
    <mergeCell ref="U105:W105"/>
    <mergeCell ref="B106:I106"/>
    <mergeCell ref="J106:K106"/>
    <mergeCell ref="L106:M106"/>
    <mergeCell ref="N106:O106"/>
    <mergeCell ref="P106:Q106"/>
    <mergeCell ref="R106:T106"/>
    <mergeCell ref="U106:W106"/>
    <mergeCell ref="B105:I105"/>
    <mergeCell ref="J105:K105"/>
    <mergeCell ref="L105:M105"/>
    <mergeCell ref="N105:O105"/>
    <mergeCell ref="P103:Q103"/>
    <mergeCell ref="R103:T103"/>
    <mergeCell ref="U103:W103"/>
    <mergeCell ref="B104:I104"/>
    <mergeCell ref="J104:K104"/>
    <mergeCell ref="L104:M104"/>
    <mergeCell ref="N104:O104"/>
    <mergeCell ref="P104:Q104"/>
    <mergeCell ref="R104:T104"/>
    <mergeCell ref="U104:W104"/>
    <mergeCell ref="B103:I103"/>
    <mergeCell ref="J103:K103"/>
    <mergeCell ref="L103:M103"/>
    <mergeCell ref="N103:O103"/>
    <mergeCell ref="P179:Q179"/>
    <mergeCell ref="R179:T179"/>
    <mergeCell ref="U179:W179"/>
    <mergeCell ref="B180:I180"/>
    <mergeCell ref="J180:K180"/>
    <mergeCell ref="L180:M180"/>
    <mergeCell ref="N180:O180"/>
    <mergeCell ref="P180:Q180"/>
    <mergeCell ref="R180:T180"/>
    <mergeCell ref="U180:W180"/>
    <mergeCell ref="B179:I179"/>
    <mergeCell ref="J179:K179"/>
    <mergeCell ref="L179:M179"/>
    <mergeCell ref="N179:O179"/>
    <mergeCell ref="P101:Q101"/>
    <mergeCell ref="R101:T101"/>
    <mergeCell ref="U101:W101"/>
    <mergeCell ref="B102:I102"/>
    <mergeCell ref="J102:K102"/>
    <mergeCell ref="L102:M102"/>
    <mergeCell ref="N102:O102"/>
    <mergeCell ref="P102:Q102"/>
    <mergeCell ref="R102:T102"/>
    <mergeCell ref="U102:W102"/>
    <mergeCell ref="B101:I101"/>
    <mergeCell ref="J101:K101"/>
    <mergeCell ref="L101:M101"/>
    <mergeCell ref="N101:O101"/>
    <mergeCell ref="P99:Q99"/>
    <mergeCell ref="R99:T99"/>
    <mergeCell ref="U99:W99"/>
    <mergeCell ref="B100:I100"/>
    <mergeCell ref="J100:K100"/>
    <mergeCell ref="L100:M100"/>
    <mergeCell ref="N100:O100"/>
    <mergeCell ref="P100:Q100"/>
    <mergeCell ref="R100:T100"/>
    <mergeCell ref="U100:W100"/>
    <mergeCell ref="B99:I99"/>
    <mergeCell ref="J99:K99"/>
    <mergeCell ref="L99:M99"/>
    <mergeCell ref="N99:O99"/>
    <mergeCell ref="P97:Q97"/>
    <mergeCell ref="R97:T97"/>
    <mergeCell ref="U97:W97"/>
    <mergeCell ref="B98:I98"/>
    <mergeCell ref="J98:K98"/>
    <mergeCell ref="L98:M98"/>
    <mergeCell ref="N98:O98"/>
    <mergeCell ref="P98:Q98"/>
    <mergeCell ref="R98:T98"/>
    <mergeCell ref="U98:W98"/>
    <mergeCell ref="B97:I97"/>
    <mergeCell ref="J97:K97"/>
    <mergeCell ref="L97:M97"/>
    <mergeCell ref="N97:O97"/>
    <mergeCell ref="P95:Q95"/>
    <mergeCell ref="R95:T95"/>
    <mergeCell ref="U95:W95"/>
    <mergeCell ref="B96:I96"/>
    <mergeCell ref="J96:K96"/>
    <mergeCell ref="L96:M96"/>
    <mergeCell ref="N96:O96"/>
    <mergeCell ref="P96:Q96"/>
    <mergeCell ref="R96:T96"/>
    <mergeCell ref="U96:W96"/>
    <mergeCell ref="B95:I95"/>
    <mergeCell ref="J95:K95"/>
    <mergeCell ref="L95:M95"/>
    <mergeCell ref="N95:O95"/>
    <mergeCell ref="P93:Q93"/>
    <mergeCell ref="R93:T93"/>
    <mergeCell ref="U93:W93"/>
    <mergeCell ref="B94:I94"/>
    <mergeCell ref="J94:K94"/>
    <mergeCell ref="L94:M94"/>
    <mergeCell ref="N94:O94"/>
    <mergeCell ref="P94:Q94"/>
    <mergeCell ref="R94:T94"/>
    <mergeCell ref="U94:W94"/>
    <mergeCell ref="B93:I93"/>
    <mergeCell ref="J93:K93"/>
    <mergeCell ref="L93:M93"/>
    <mergeCell ref="N93:O93"/>
    <mergeCell ref="R82:T82"/>
    <mergeCell ref="U82:W82"/>
    <mergeCell ref="B81:J81"/>
    <mergeCell ref="K81:L81"/>
    <mergeCell ref="B82:J82"/>
    <mergeCell ref="K82:L82"/>
    <mergeCell ref="M82:N82"/>
    <mergeCell ref="O82:Q82"/>
    <mergeCell ref="M81:N81"/>
    <mergeCell ref="O81:Q81"/>
    <mergeCell ref="R79:T79"/>
    <mergeCell ref="U79:W79"/>
    <mergeCell ref="R80:T80"/>
    <mergeCell ref="U80:W80"/>
    <mergeCell ref="R81:T81"/>
    <mergeCell ref="U81:W81"/>
    <mergeCell ref="B80:J80"/>
    <mergeCell ref="K80:L80"/>
    <mergeCell ref="M80:N80"/>
    <mergeCell ref="O80:Q80"/>
    <mergeCell ref="B79:J79"/>
    <mergeCell ref="K79:L79"/>
    <mergeCell ref="M79:N79"/>
    <mergeCell ref="O79:Q79"/>
    <mergeCell ref="R78:T78"/>
    <mergeCell ref="U78:W78"/>
    <mergeCell ref="B77:J77"/>
    <mergeCell ref="K77:L77"/>
    <mergeCell ref="B78:J78"/>
    <mergeCell ref="K78:L78"/>
    <mergeCell ref="M78:N78"/>
    <mergeCell ref="O78:Q78"/>
    <mergeCell ref="M77:N77"/>
    <mergeCell ref="O77:Q77"/>
    <mergeCell ref="R75:T75"/>
    <mergeCell ref="U75:W75"/>
    <mergeCell ref="R76:T76"/>
    <mergeCell ref="U76:W76"/>
    <mergeCell ref="R77:T77"/>
    <mergeCell ref="U77:W77"/>
    <mergeCell ref="B76:J76"/>
    <mergeCell ref="K76:L76"/>
    <mergeCell ref="M76:N76"/>
    <mergeCell ref="O76:Q76"/>
    <mergeCell ref="B75:J75"/>
    <mergeCell ref="K75:L75"/>
    <mergeCell ref="M75:N75"/>
    <mergeCell ref="O75:Q75"/>
    <mergeCell ref="R74:T74"/>
    <mergeCell ref="U74:W74"/>
    <mergeCell ref="B73:J73"/>
    <mergeCell ref="K73:L73"/>
    <mergeCell ref="B74:J74"/>
    <mergeCell ref="K74:L74"/>
    <mergeCell ref="M74:N74"/>
    <mergeCell ref="O74:Q74"/>
    <mergeCell ref="M73:N73"/>
    <mergeCell ref="O73:Q73"/>
    <mergeCell ref="R71:T71"/>
    <mergeCell ref="U71:W71"/>
    <mergeCell ref="R72:T72"/>
    <mergeCell ref="U72:W72"/>
    <mergeCell ref="R73:T73"/>
    <mergeCell ref="U73:W73"/>
    <mergeCell ref="B72:J72"/>
    <mergeCell ref="K72:L72"/>
    <mergeCell ref="M72:N72"/>
    <mergeCell ref="O72:Q72"/>
    <mergeCell ref="B71:J71"/>
    <mergeCell ref="K71:L71"/>
    <mergeCell ref="M71:N71"/>
    <mergeCell ref="O71:Q71"/>
    <mergeCell ref="R70:T70"/>
    <mergeCell ref="U70:W70"/>
    <mergeCell ref="B69:J69"/>
    <mergeCell ref="K69:L69"/>
    <mergeCell ref="B70:J70"/>
    <mergeCell ref="K70:L70"/>
    <mergeCell ref="M70:N70"/>
    <mergeCell ref="O70:Q70"/>
    <mergeCell ref="M69:N69"/>
    <mergeCell ref="O69:Q69"/>
    <mergeCell ref="R67:T67"/>
    <mergeCell ref="U67:W67"/>
    <mergeCell ref="R68:T68"/>
    <mergeCell ref="U68:W68"/>
    <mergeCell ref="R69:T69"/>
    <mergeCell ref="U69:W69"/>
    <mergeCell ref="B68:J68"/>
    <mergeCell ref="K68:L68"/>
    <mergeCell ref="M68:N68"/>
    <mergeCell ref="O68:Q68"/>
    <mergeCell ref="B67:J67"/>
    <mergeCell ref="K67:L67"/>
    <mergeCell ref="M67:N67"/>
    <mergeCell ref="O67:Q67"/>
    <mergeCell ref="R65:T65"/>
    <mergeCell ref="U65:W65"/>
    <mergeCell ref="B66:J66"/>
    <mergeCell ref="K66:L66"/>
    <mergeCell ref="M66:N66"/>
    <mergeCell ref="O66:Q66"/>
    <mergeCell ref="R66:T66"/>
    <mergeCell ref="U66:W66"/>
    <mergeCell ref="B65:J65"/>
    <mergeCell ref="K65:L65"/>
    <mergeCell ref="M65:N65"/>
    <mergeCell ref="O65:Q65"/>
    <mergeCell ref="B64:J64"/>
    <mergeCell ref="K64:L64"/>
    <mergeCell ref="M64:N64"/>
    <mergeCell ref="O64:Q64"/>
    <mergeCell ref="R64:T64"/>
    <mergeCell ref="U64:W64"/>
    <mergeCell ref="A63:W63"/>
    <mergeCell ref="A86:W86"/>
    <mergeCell ref="R83:T83"/>
    <mergeCell ref="U83:W83"/>
    <mergeCell ref="B84:J84"/>
    <mergeCell ref="K84:L84"/>
    <mergeCell ref="M84:N84"/>
    <mergeCell ref="O84:Q84"/>
    <mergeCell ref="A87:W87"/>
    <mergeCell ref="A89:W89"/>
    <mergeCell ref="A91:A92"/>
    <mergeCell ref="B91:I92"/>
    <mergeCell ref="J91:K92"/>
    <mergeCell ref="L91:M92"/>
    <mergeCell ref="N91:O92"/>
    <mergeCell ref="P91:Q92"/>
    <mergeCell ref="R91:W91"/>
    <mergeCell ref="R62:T62"/>
    <mergeCell ref="U62:W62"/>
    <mergeCell ref="B61:J61"/>
    <mergeCell ref="K61:L61"/>
    <mergeCell ref="B62:J62"/>
    <mergeCell ref="K62:L62"/>
    <mergeCell ref="M62:N62"/>
    <mergeCell ref="O62:Q62"/>
    <mergeCell ref="M61:N61"/>
    <mergeCell ref="O61:Q61"/>
    <mergeCell ref="R59:T59"/>
    <mergeCell ref="U59:W59"/>
    <mergeCell ref="R60:T60"/>
    <mergeCell ref="U60:W60"/>
    <mergeCell ref="R61:T61"/>
    <mergeCell ref="U61:W61"/>
    <mergeCell ref="B60:J60"/>
    <mergeCell ref="K60:L60"/>
    <mergeCell ref="M60:N60"/>
    <mergeCell ref="O60:Q60"/>
    <mergeCell ref="B59:J59"/>
    <mergeCell ref="K59:L59"/>
    <mergeCell ref="M59:N59"/>
    <mergeCell ref="O59:Q59"/>
    <mergeCell ref="R57:T57"/>
    <mergeCell ref="U57:W57"/>
    <mergeCell ref="A58:W58"/>
    <mergeCell ref="R92:T92"/>
    <mergeCell ref="U92:W92"/>
    <mergeCell ref="A88:W88"/>
    <mergeCell ref="B57:J57"/>
    <mergeCell ref="K57:L57"/>
    <mergeCell ref="M57:N57"/>
    <mergeCell ref="O57:Q57"/>
    <mergeCell ref="R56:T56"/>
    <mergeCell ref="U56:W56"/>
    <mergeCell ref="B55:J55"/>
    <mergeCell ref="K55:L55"/>
    <mergeCell ref="B56:J56"/>
    <mergeCell ref="K56:L56"/>
    <mergeCell ref="M56:N56"/>
    <mergeCell ref="O56:Q56"/>
    <mergeCell ref="M55:N55"/>
    <mergeCell ref="O55:Q55"/>
    <mergeCell ref="R53:T53"/>
    <mergeCell ref="U53:W53"/>
    <mergeCell ref="R54:T54"/>
    <mergeCell ref="U54:W54"/>
    <mergeCell ref="R55:T55"/>
    <mergeCell ref="U55:W55"/>
    <mergeCell ref="B54:J54"/>
    <mergeCell ref="K54:L54"/>
    <mergeCell ref="M54:N54"/>
    <mergeCell ref="O54:Q54"/>
    <mergeCell ref="B53:J53"/>
    <mergeCell ref="K53:L53"/>
    <mergeCell ref="M53:N53"/>
    <mergeCell ref="O53:Q53"/>
    <mergeCell ref="R84:T84"/>
    <mergeCell ref="U84:W84"/>
    <mergeCell ref="B83:J83"/>
    <mergeCell ref="K83:L83"/>
    <mergeCell ref="M83:N83"/>
    <mergeCell ref="O83:Q83"/>
    <mergeCell ref="R50:T50"/>
    <mergeCell ref="U50:W50"/>
    <mergeCell ref="B52:J52"/>
    <mergeCell ref="K52:L52"/>
    <mergeCell ref="M52:N52"/>
    <mergeCell ref="O52:Q52"/>
    <mergeCell ref="R52:T52"/>
    <mergeCell ref="U52:W52"/>
    <mergeCell ref="A51:W51"/>
    <mergeCell ref="B50:J50"/>
    <mergeCell ref="K50:L50"/>
    <mergeCell ref="M50:N50"/>
    <mergeCell ref="O50:Q50"/>
    <mergeCell ref="A46:W46"/>
    <mergeCell ref="A48:A49"/>
    <mergeCell ref="B48:J49"/>
    <mergeCell ref="K48:L49"/>
    <mergeCell ref="M48:N49"/>
    <mergeCell ref="O48:Q49"/>
    <mergeCell ref="R48:W48"/>
    <mergeCell ref="R49:T49"/>
    <mergeCell ref="U49:W49"/>
    <mergeCell ref="U34:W34"/>
    <mergeCell ref="A43:W43"/>
    <mergeCell ref="A44:W44"/>
    <mergeCell ref="A45:W45"/>
    <mergeCell ref="B34:J34"/>
    <mergeCell ref="K34:N34"/>
    <mergeCell ref="O34:Q34"/>
    <mergeCell ref="R34:T34"/>
    <mergeCell ref="U41:W41"/>
    <mergeCell ref="B29:J29"/>
    <mergeCell ref="K29:N29"/>
    <mergeCell ref="O29:Q29"/>
    <mergeCell ref="R29:T29"/>
    <mergeCell ref="U29:W29"/>
    <mergeCell ref="B32:J32"/>
    <mergeCell ref="K32:N32"/>
    <mergeCell ref="O32:Q32"/>
    <mergeCell ref="R32:T32"/>
    <mergeCell ref="B41:J41"/>
    <mergeCell ref="K41:N41"/>
    <mergeCell ref="O41:Q41"/>
    <mergeCell ref="R41:T41"/>
    <mergeCell ref="U39:W39"/>
    <mergeCell ref="B40:J40"/>
    <mergeCell ref="K40:N40"/>
    <mergeCell ref="O40:Q40"/>
    <mergeCell ref="R40:T40"/>
    <mergeCell ref="U40:W40"/>
    <mergeCell ref="B39:J39"/>
    <mergeCell ref="K39:N39"/>
    <mergeCell ref="O39:Q39"/>
    <mergeCell ref="R39:T39"/>
    <mergeCell ref="U37:W37"/>
    <mergeCell ref="B38:J38"/>
    <mergeCell ref="K38:N38"/>
    <mergeCell ref="O38:Q38"/>
    <mergeCell ref="R38:T38"/>
    <mergeCell ref="U38:W38"/>
    <mergeCell ref="B37:J37"/>
    <mergeCell ref="K37:N37"/>
    <mergeCell ref="O37:Q37"/>
    <mergeCell ref="R37:T37"/>
    <mergeCell ref="U35:W35"/>
    <mergeCell ref="B36:J36"/>
    <mergeCell ref="K36:N36"/>
    <mergeCell ref="O36:Q36"/>
    <mergeCell ref="R36:T36"/>
    <mergeCell ref="U36:W36"/>
    <mergeCell ref="B35:J35"/>
    <mergeCell ref="K35:N35"/>
    <mergeCell ref="O35:Q35"/>
    <mergeCell ref="R35:T35"/>
    <mergeCell ref="R31:T31"/>
    <mergeCell ref="U31:W31"/>
    <mergeCell ref="B33:J33"/>
    <mergeCell ref="K33:N33"/>
    <mergeCell ref="O33:Q33"/>
    <mergeCell ref="R33:T33"/>
    <mergeCell ref="U33:W33"/>
    <mergeCell ref="U32:W32"/>
    <mergeCell ref="R28:T28"/>
    <mergeCell ref="U28:W28"/>
    <mergeCell ref="B30:J30"/>
    <mergeCell ref="K30:N30"/>
    <mergeCell ref="O30:Q30"/>
    <mergeCell ref="R30:T30"/>
    <mergeCell ref="U30:W30"/>
    <mergeCell ref="R26:T26"/>
    <mergeCell ref="U26:W26"/>
    <mergeCell ref="B27:J27"/>
    <mergeCell ref="K27:N27"/>
    <mergeCell ref="O27:Q27"/>
    <mergeCell ref="R27:T27"/>
    <mergeCell ref="U27:W27"/>
    <mergeCell ref="A26:A35"/>
    <mergeCell ref="B26:J26"/>
    <mergeCell ref="K26:N26"/>
    <mergeCell ref="O26:Q26"/>
    <mergeCell ref="B28:J28"/>
    <mergeCell ref="K28:N28"/>
    <mergeCell ref="O28:Q28"/>
    <mergeCell ref="B31:J31"/>
    <mergeCell ref="K31:N31"/>
    <mergeCell ref="O31:Q31"/>
    <mergeCell ref="R22:W22"/>
    <mergeCell ref="R23:T24"/>
    <mergeCell ref="U23:W24"/>
    <mergeCell ref="B25:J25"/>
    <mergeCell ref="K25:N25"/>
    <mergeCell ref="O25:Q25"/>
    <mergeCell ref="R25:T25"/>
    <mergeCell ref="U25:W25"/>
    <mergeCell ref="A22:A24"/>
    <mergeCell ref="B22:J24"/>
    <mergeCell ref="K22:N24"/>
    <mergeCell ref="O22:Q24"/>
    <mergeCell ref="A17:W17"/>
    <mergeCell ref="A18:W18"/>
    <mergeCell ref="A19:W19"/>
    <mergeCell ref="A20:W20"/>
    <mergeCell ref="A14:R14"/>
    <mergeCell ref="S14:W14"/>
    <mergeCell ref="A15:R15"/>
    <mergeCell ref="S15:W15"/>
    <mergeCell ref="A12:R12"/>
    <mergeCell ref="S12:W12"/>
    <mergeCell ref="A13:R13"/>
    <mergeCell ref="S13:W13"/>
    <mergeCell ref="A10:R10"/>
    <mergeCell ref="S10:W10"/>
    <mergeCell ref="A11:R11"/>
    <mergeCell ref="S11:W11"/>
    <mergeCell ref="A8:R8"/>
    <mergeCell ref="S8:W8"/>
    <mergeCell ref="A9:R9"/>
    <mergeCell ref="S9:W9"/>
    <mergeCell ref="A6:R6"/>
    <mergeCell ref="S6:W6"/>
    <mergeCell ref="A7:R7"/>
    <mergeCell ref="S7:W7"/>
    <mergeCell ref="A1:W1"/>
    <mergeCell ref="A2:W2"/>
    <mergeCell ref="A3:W3"/>
    <mergeCell ref="A5:R5"/>
    <mergeCell ref="S5:W5"/>
    <mergeCell ref="B152:I152"/>
    <mergeCell ref="J152:K152"/>
    <mergeCell ref="L152:M152"/>
    <mergeCell ref="N152:O152"/>
    <mergeCell ref="P152:Q152"/>
    <mergeCell ref="R152:T152"/>
    <mergeCell ref="U152:W152"/>
    <mergeCell ref="B154:I154"/>
    <mergeCell ref="J154:K154"/>
    <mergeCell ref="L154:M154"/>
    <mergeCell ref="N154:O154"/>
    <mergeCell ref="P154:Q154"/>
    <mergeCell ref="R154:T154"/>
    <mergeCell ref="U154:W154"/>
    <mergeCell ref="B155:I155"/>
    <mergeCell ref="J155:K155"/>
    <mergeCell ref="L155:M155"/>
    <mergeCell ref="N155:O155"/>
    <mergeCell ref="P155:Q155"/>
    <mergeCell ref="R155:T155"/>
    <mergeCell ref="U155:W155"/>
    <mergeCell ref="B156:I156"/>
    <mergeCell ref="J156:K156"/>
    <mergeCell ref="L156:M156"/>
    <mergeCell ref="N156:O156"/>
    <mergeCell ref="P156:Q156"/>
    <mergeCell ref="R156:T156"/>
    <mergeCell ref="U156:W156"/>
    <mergeCell ref="B157:I157"/>
    <mergeCell ref="J157:K157"/>
    <mergeCell ref="L157:M157"/>
    <mergeCell ref="N157:O157"/>
    <mergeCell ref="P157:Q157"/>
    <mergeCell ref="R157:T157"/>
    <mergeCell ref="U157:W157"/>
    <mergeCell ref="B158:I158"/>
    <mergeCell ref="J158:K158"/>
    <mergeCell ref="L158:M158"/>
    <mergeCell ref="N158:O158"/>
    <mergeCell ref="P158:Q158"/>
    <mergeCell ref="R158:T158"/>
    <mergeCell ref="U158:W158"/>
    <mergeCell ref="B159:I159"/>
    <mergeCell ref="J159:K159"/>
    <mergeCell ref="L159:M159"/>
    <mergeCell ref="N159:O159"/>
    <mergeCell ref="P159:Q159"/>
    <mergeCell ref="R159:T159"/>
    <mergeCell ref="U159:W159"/>
    <mergeCell ref="B160:I160"/>
    <mergeCell ref="J160:K160"/>
    <mergeCell ref="L160:M160"/>
    <mergeCell ref="N160:O160"/>
    <mergeCell ref="P160:Q160"/>
    <mergeCell ref="R160:T160"/>
    <mergeCell ref="U160:W160"/>
    <mergeCell ref="B161:I161"/>
    <mergeCell ref="J161:K161"/>
    <mergeCell ref="L161:M161"/>
    <mergeCell ref="N161:O161"/>
    <mergeCell ref="P161:Q161"/>
    <mergeCell ref="R161:T161"/>
    <mergeCell ref="U161:W161"/>
    <mergeCell ref="B162:I162"/>
    <mergeCell ref="J162:K162"/>
    <mergeCell ref="L162:M162"/>
    <mergeCell ref="N162:O162"/>
    <mergeCell ref="P162:Q162"/>
    <mergeCell ref="R162:T162"/>
    <mergeCell ref="U162:W162"/>
    <mergeCell ref="B164:I164"/>
    <mergeCell ref="J164:K164"/>
    <mergeCell ref="L164:M164"/>
    <mergeCell ref="N164:O164"/>
    <mergeCell ref="P164:Q164"/>
    <mergeCell ref="R164:T164"/>
    <mergeCell ref="U164:W164"/>
    <mergeCell ref="B165:I165"/>
    <mergeCell ref="J165:K165"/>
    <mergeCell ref="L165:M165"/>
    <mergeCell ref="N165:O165"/>
    <mergeCell ref="P165:Q165"/>
    <mergeCell ref="R165:T165"/>
    <mergeCell ref="U165:W165"/>
    <mergeCell ref="B166:I166"/>
    <mergeCell ref="J166:K166"/>
    <mergeCell ref="L166:M166"/>
    <mergeCell ref="N166:O166"/>
    <mergeCell ref="P166:Q166"/>
    <mergeCell ref="R166:T166"/>
    <mergeCell ref="U166:W166"/>
    <mergeCell ref="B167:I167"/>
    <mergeCell ref="J167:K167"/>
    <mergeCell ref="L167:M167"/>
    <mergeCell ref="N167:O167"/>
    <mergeCell ref="P167:Q167"/>
    <mergeCell ref="R167:T167"/>
    <mergeCell ref="U167:W167"/>
    <mergeCell ref="B168:I168"/>
    <mergeCell ref="J168:K168"/>
    <mergeCell ref="L168:M168"/>
    <mergeCell ref="N168:O168"/>
    <mergeCell ref="P168:Q168"/>
    <mergeCell ref="R168:T168"/>
    <mergeCell ref="U168:W168"/>
    <mergeCell ref="B169:I169"/>
    <mergeCell ref="J169:K169"/>
    <mergeCell ref="L169:M169"/>
    <mergeCell ref="N169:O169"/>
    <mergeCell ref="P169:Q169"/>
    <mergeCell ref="R169:T169"/>
    <mergeCell ref="U169:W169"/>
    <mergeCell ref="B170:I170"/>
    <mergeCell ref="J170:K170"/>
    <mergeCell ref="L170:M170"/>
    <mergeCell ref="N170:O170"/>
    <mergeCell ref="P170:Q170"/>
    <mergeCell ref="R170:T170"/>
    <mergeCell ref="U170:W170"/>
    <mergeCell ref="B171:I171"/>
    <mergeCell ref="J171:K171"/>
    <mergeCell ref="L171:M171"/>
    <mergeCell ref="N171:O171"/>
    <mergeCell ref="P171:Q171"/>
    <mergeCell ref="R171:T171"/>
    <mergeCell ref="U171:W171"/>
    <mergeCell ref="U173:W173"/>
    <mergeCell ref="B174:I174"/>
    <mergeCell ref="J174:K174"/>
    <mergeCell ref="L174:M174"/>
    <mergeCell ref="N174:O174"/>
    <mergeCell ref="P174:Q174"/>
    <mergeCell ref="R174:T174"/>
    <mergeCell ref="U174:W174"/>
    <mergeCell ref="B173:I173"/>
    <mergeCell ref="J173:K173"/>
    <mergeCell ref="L175:M175"/>
    <mergeCell ref="N175:O175"/>
    <mergeCell ref="P173:Q173"/>
    <mergeCell ref="R173:T173"/>
    <mergeCell ref="L173:M173"/>
    <mergeCell ref="N173:O173"/>
    <mergeCell ref="U175:W175"/>
    <mergeCell ref="B177:I177"/>
    <mergeCell ref="J177:K177"/>
    <mergeCell ref="L177:M177"/>
    <mergeCell ref="N177:O177"/>
    <mergeCell ref="P177:Q177"/>
    <mergeCell ref="R177:T177"/>
    <mergeCell ref="U177:W177"/>
    <mergeCell ref="B175:I175"/>
    <mergeCell ref="J175:K175"/>
    <mergeCell ref="P153:Q153"/>
    <mergeCell ref="R153:T153"/>
    <mergeCell ref="U153:W153"/>
    <mergeCell ref="A182:Z182"/>
    <mergeCell ref="B153:I153"/>
    <mergeCell ref="J153:K153"/>
    <mergeCell ref="L153:M153"/>
    <mergeCell ref="N153:O153"/>
    <mergeCell ref="P175:Q175"/>
    <mergeCell ref="R175:T175"/>
    <mergeCell ref="A183:Z183"/>
    <mergeCell ref="A184:Z184"/>
    <mergeCell ref="A185:Z185"/>
    <mergeCell ref="A186:A187"/>
    <mergeCell ref="B186:H187"/>
    <mergeCell ref="I186:J187"/>
    <mergeCell ref="K186:L187"/>
    <mergeCell ref="M186:O187"/>
    <mergeCell ref="P186:R187"/>
    <mergeCell ref="S186:T187"/>
    <mergeCell ref="U186:Z186"/>
    <mergeCell ref="U187:W187"/>
    <mergeCell ref="X187:Z187"/>
    <mergeCell ref="B188:H188"/>
    <mergeCell ref="I188:J188"/>
    <mergeCell ref="K188:L188"/>
    <mergeCell ref="M188:O188"/>
    <mergeCell ref="P188:R188"/>
    <mergeCell ref="S188:T188"/>
    <mergeCell ref="U188:W188"/>
    <mergeCell ref="X188:Z188"/>
    <mergeCell ref="B189:H189"/>
    <mergeCell ref="I189:J189"/>
    <mergeCell ref="K189:L189"/>
    <mergeCell ref="M189:O189"/>
    <mergeCell ref="P189:R189"/>
    <mergeCell ref="S189:T189"/>
    <mergeCell ref="U189:W189"/>
    <mergeCell ref="X189:Z189"/>
    <mergeCell ref="B202:H202"/>
    <mergeCell ref="I202:J202"/>
    <mergeCell ref="K202:L202"/>
    <mergeCell ref="M202:O202"/>
    <mergeCell ref="P202:R202"/>
    <mergeCell ref="S202:T202"/>
    <mergeCell ref="U202:W202"/>
    <mergeCell ref="X202:Z202"/>
    <mergeCell ref="B203:H203"/>
    <mergeCell ref="I203:J203"/>
    <mergeCell ref="K203:L203"/>
    <mergeCell ref="M203:O203"/>
    <mergeCell ref="P203:R203"/>
    <mergeCell ref="S203:T203"/>
    <mergeCell ref="U203:W203"/>
    <mergeCell ref="X203:Z203"/>
    <mergeCell ref="B196:H196"/>
    <mergeCell ref="I196:J196"/>
    <mergeCell ref="K196:L196"/>
    <mergeCell ref="M196:O196"/>
    <mergeCell ref="P196:R196"/>
    <mergeCell ref="S196:T196"/>
    <mergeCell ref="U196:W196"/>
    <mergeCell ref="X196:Z196"/>
    <mergeCell ref="B197:H197"/>
    <mergeCell ref="I197:J197"/>
    <mergeCell ref="K197:L197"/>
    <mergeCell ref="M197:O197"/>
    <mergeCell ref="P197:R197"/>
    <mergeCell ref="S197:T197"/>
    <mergeCell ref="U197:W197"/>
    <mergeCell ref="X197:Z197"/>
    <mergeCell ref="B198:H198"/>
    <mergeCell ref="I198:J198"/>
    <mergeCell ref="K198:L198"/>
    <mergeCell ref="M198:O198"/>
    <mergeCell ref="P198:R198"/>
    <mergeCell ref="S198:T198"/>
    <mergeCell ref="U198:W198"/>
    <mergeCell ref="X198:Z198"/>
    <mergeCell ref="B199:H199"/>
    <mergeCell ref="I199:J199"/>
    <mergeCell ref="K199:L199"/>
    <mergeCell ref="M199:O199"/>
    <mergeCell ref="P199:R199"/>
    <mergeCell ref="S199:T199"/>
    <mergeCell ref="U199:W199"/>
    <mergeCell ref="X199:Z199"/>
    <mergeCell ref="B200:H200"/>
    <mergeCell ref="I200:J200"/>
    <mergeCell ref="K200:L200"/>
    <mergeCell ref="M200:O200"/>
    <mergeCell ref="P200:R200"/>
    <mergeCell ref="S200:T200"/>
    <mergeCell ref="U200:W200"/>
    <mergeCell ref="X200:Z200"/>
    <mergeCell ref="B190:H190"/>
    <mergeCell ref="I190:J190"/>
    <mergeCell ref="K190:L190"/>
    <mergeCell ref="M190:O190"/>
    <mergeCell ref="P190:R190"/>
    <mergeCell ref="S190:T190"/>
    <mergeCell ref="U190:W190"/>
    <mergeCell ref="X190:Z190"/>
    <mergeCell ref="B191:H191"/>
    <mergeCell ref="I191:J191"/>
    <mergeCell ref="K191:L191"/>
    <mergeCell ref="M191:O191"/>
    <mergeCell ref="P191:R191"/>
    <mergeCell ref="S191:T191"/>
    <mergeCell ref="U191:W191"/>
    <mergeCell ref="X191:Z191"/>
    <mergeCell ref="B192:H192"/>
    <mergeCell ref="I192:J192"/>
    <mergeCell ref="K192:L192"/>
    <mergeCell ref="M192:O192"/>
    <mergeCell ref="P192:R192"/>
    <mergeCell ref="S192:T192"/>
    <mergeCell ref="U192:W192"/>
    <mergeCell ref="X192:Z192"/>
    <mergeCell ref="B193:H193"/>
    <mergeCell ref="I193:J193"/>
    <mergeCell ref="K193:L193"/>
    <mergeCell ref="M193:O193"/>
    <mergeCell ref="P193:R193"/>
    <mergeCell ref="S193:T193"/>
    <mergeCell ref="U193:W193"/>
    <mergeCell ref="X193:Z193"/>
    <mergeCell ref="B194:H194"/>
    <mergeCell ref="I194:J194"/>
    <mergeCell ref="K194:L194"/>
    <mergeCell ref="M194:O194"/>
    <mergeCell ref="P194:R194"/>
    <mergeCell ref="S194:T194"/>
    <mergeCell ref="U194:W194"/>
    <mergeCell ref="X194:Z194"/>
    <mergeCell ref="B195:H195"/>
    <mergeCell ref="I195:J195"/>
    <mergeCell ref="K195:L195"/>
    <mergeCell ref="M195:O195"/>
    <mergeCell ref="P195:R195"/>
    <mergeCell ref="S195:T195"/>
    <mergeCell ref="U195:W195"/>
    <mergeCell ref="X195:Z195"/>
    <mergeCell ref="B201:H201"/>
    <mergeCell ref="I201:J201"/>
    <mergeCell ref="K201:L201"/>
    <mergeCell ref="M201:O201"/>
    <mergeCell ref="P201:R201"/>
    <mergeCell ref="S201:T201"/>
    <mergeCell ref="U201:W201"/>
    <mergeCell ref="X201:Z201"/>
    <mergeCell ref="A213:AJ213"/>
    <mergeCell ref="A214:AJ214"/>
    <mergeCell ref="A215:AJ215"/>
    <mergeCell ref="A216:P216"/>
    <mergeCell ref="Q216:R216"/>
    <mergeCell ref="S216:AJ216"/>
    <mergeCell ref="A218:A220"/>
    <mergeCell ref="B218:F220"/>
    <mergeCell ref="G218:AG218"/>
    <mergeCell ref="AH218:AJ220"/>
    <mergeCell ref="G219:I220"/>
    <mergeCell ref="J219:M220"/>
    <mergeCell ref="N219:O220"/>
    <mergeCell ref="P219:R220"/>
    <mergeCell ref="S219:U220"/>
    <mergeCell ref="Y219:AA220"/>
    <mergeCell ref="P221:R221"/>
    <mergeCell ref="S221:U221"/>
    <mergeCell ref="Y221:AA221"/>
    <mergeCell ref="AB221:AD221"/>
    <mergeCell ref="B221:F221"/>
    <mergeCell ref="G221:I221"/>
    <mergeCell ref="J221:M221"/>
    <mergeCell ref="N221:O221"/>
    <mergeCell ref="P222:R222"/>
    <mergeCell ref="S222:U222"/>
    <mergeCell ref="Y222:AA222"/>
    <mergeCell ref="AB222:AD222"/>
    <mergeCell ref="B222:F222"/>
    <mergeCell ref="G222:I222"/>
    <mergeCell ref="J222:M222"/>
    <mergeCell ref="N222:O222"/>
    <mergeCell ref="AE222:AG222"/>
    <mergeCell ref="AH222:AJ222"/>
    <mergeCell ref="V219:X220"/>
    <mergeCell ref="V221:X221"/>
    <mergeCell ref="V222:X222"/>
    <mergeCell ref="AE221:AG221"/>
    <mergeCell ref="AH221:AJ221"/>
    <mergeCell ref="AB219:AD220"/>
    <mergeCell ref="AE219:AG220"/>
    <mergeCell ref="P367:Q367"/>
    <mergeCell ref="R367:T367"/>
    <mergeCell ref="U367:W367"/>
    <mergeCell ref="A228:W228"/>
    <mergeCell ref="A230:A232"/>
    <mergeCell ref="B230:J232"/>
    <mergeCell ref="K230:N232"/>
    <mergeCell ref="O230:Q232"/>
    <mergeCell ref="R230:W230"/>
    <mergeCell ref="R231:T232"/>
    <mergeCell ref="U231:W232"/>
    <mergeCell ref="B233:J233"/>
    <mergeCell ref="K233:N233"/>
    <mergeCell ref="O233:Q233"/>
    <mergeCell ref="R233:T233"/>
    <mergeCell ref="U233:W233"/>
    <mergeCell ref="A234:A243"/>
    <mergeCell ref="B234:J234"/>
    <mergeCell ref="K234:N234"/>
    <mergeCell ref="O234:Q234"/>
    <mergeCell ref="B236:J236"/>
    <mergeCell ref="K236:N236"/>
    <mergeCell ref="O236:Q236"/>
    <mergeCell ref="O237:Q237"/>
    <mergeCell ref="R234:T234"/>
    <mergeCell ref="U234:W234"/>
    <mergeCell ref="B235:J235"/>
    <mergeCell ref="K235:N235"/>
    <mergeCell ref="O235:Q235"/>
    <mergeCell ref="R235:T235"/>
    <mergeCell ref="U235:W235"/>
    <mergeCell ref="R236:T236"/>
    <mergeCell ref="U236:W236"/>
    <mergeCell ref="U237:W237"/>
    <mergeCell ref="B238:J238"/>
    <mergeCell ref="K238:N238"/>
    <mergeCell ref="O238:Q238"/>
    <mergeCell ref="R238:T238"/>
    <mergeCell ref="U238:W238"/>
    <mergeCell ref="B237:J237"/>
    <mergeCell ref="K237:N237"/>
    <mergeCell ref="R237:T237"/>
    <mergeCell ref="U239:W239"/>
    <mergeCell ref="B240:J240"/>
    <mergeCell ref="K240:N240"/>
    <mergeCell ref="O240:Q240"/>
    <mergeCell ref="R240:T240"/>
    <mergeCell ref="U240:W240"/>
    <mergeCell ref="B239:J239"/>
    <mergeCell ref="K239:N239"/>
    <mergeCell ref="O239:Q239"/>
    <mergeCell ref="R239:T239"/>
    <mergeCell ref="U241:W241"/>
    <mergeCell ref="B242:J242"/>
    <mergeCell ref="K242:N242"/>
    <mergeCell ref="O242:Q242"/>
    <mergeCell ref="R242:T242"/>
    <mergeCell ref="U242:W242"/>
    <mergeCell ref="B241:J241"/>
    <mergeCell ref="K241:N241"/>
    <mergeCell ref="O241:Q241"/>
    <mergeCell ref="R241:T241"/>
    <mergeCell ref="U243:W243"/>
    <mergeCell ref="B244:J244"/>
    <mergeCell ref="K244:N244"/>
    <mergeCell ref="O244:Q244"/>
    <mergeCell ref="R244:T244"/>
    <mergeCell ref="U244:W244"/>
    <mergeCell ref="B243:J243"/>
    <mergeCell ref="K243:N243"/>
    <mergeCell ref="O243:Q243"/>
    <mergeCell ref="R243:T243"/>
    <mergeCell ref="U245:W245"/>
    <mergeCell ref="B246:J246"/>
    <mergeCell ref="K246:N246"/>
    <mergeCell ref="O246:Q246"/>
    <mergeCell ref="R246:T246"/>
    <mergeCell ref="U246:W246"/>
    <mergeCell ref="B245:J245"/>
    <mergeCell ref="K245:N245"/>
    <mergeCell ref="O245:Q245"/>
    <mergeCell ref="R245:T245"/>
    <mergeCell ref="U247:W247"/>
    <mergeCell ref="B248:J248"/>
    <mergeCell ref="K248:N248"/>
    <mergeCell ref="O248:Q248"/>
    <mergeCell ref="R248:T248"/>
    <mergeCell ref="U248:W248"/>
    <mergeCell ref="B247:J247"/>
    <mergeCell ref="K247:N247"/>
    <mergeCell ref="O247:Q247"/>
    <mergeCell ref="R247:T247"/>
    <mergeCell ref="B249:J249"/>
    <mergeCell ref="K249:N249"/>
    <mergeCell ref="O249:Q249"/>
    <mergeCell ref="R249:T249"/>
    <mergeCell ref="U249:W249"/>
    <mergeCell ref="A251:W251"/>
    <mergeCell ref="A252:W252"/>
    <mergeCell ref="B366:I366"/>
    <mergeCell ref="J366:K366"/>
    <mergeCell ref="L366:M366"/>
    <mergeCell ref="N366:O366"/>
    <mergeCell ref="P366:Q366"/>
    <mergeCell ref="R366:T366"/>
    <mergeCell ref="U366:W366"/>
    <mergeCell ref="A253:W253"/>
    <mergeCell ref="A254:W254"/>
    <mergeCell ref="A256:A257"/>
    <mergeCell ref="B256:J257"/>
    <mergeCell ref="K256:L257"/>
    <mergeCell ref="M256:N257"/>
    <mergeCell ref="O256:Q257"/>
    <mergeCell ref="R256:W256"/>
    <mergeCell ref="R257:T257"/>
    <mergeCell ref="U257:W257"/>
    <mergeCell ref="U260:W260"/>
    <mergeCell ref="B258:J258"/>
    <mergeCell ref="K258:L258"/>
    <mergeCell ref="M258:N258"/>
    <mergeCell ref="O258:Q258"/>
    <mergeCell ref="M261:N261"/>
    <mergeCell ref="O261:Q261"/>
    <mergeCell ref="R258:T258"/>
    <mergeCell ref="U258:W258"/>
    <mergeCell ref="A259:W259"/>
    <mergeCell ref="B260:J260"/>
    <mergeCell ref="K260:L260"/>
    <mergeCell ref="M260:N260"/>
    <mergeCell ref="O260:Q260"/>
    <mergeCell ref="R260:T260"/>
    <mergeCell ref="R261:T261"/>
    <mergeCell ref="U261:W261"/>
    <mergeCell ref="B262:J262"/>
    <mergeCell ref="K262:L262"/>
    <mergeCell ref="M262:N262"/>
    <mergeCell ref="O262:Q262"/>
    <mergeCell ref="R262:T262"/>
    <mergeCell ref="U262:W262"/>
    <mergeCell ref="B261:J261"/>
    <mergeCell ref="K261:L261"/>
    <mergeCell ref="U263:W263"/>
    <mergeCell ref="B269:J269"/>
    <mergeCell ref="K269:L269"/>
    <mergeCell ref="M269:N269"/>
    <mergeCell ref="O269:Q269"/>
    <mergeCell ref="R269:T269"/>
    <mergeCell ref="U269:W269"/>
    <mergeCell ref="B264:J264"/>
    <mergeCell ref="K264:L264"/>
    <mergeCell ref="B263:J263"/>
    <mergeCell ref="R263:T263"/>
    <mergeCell ref="K263:L263"/>
    <mergeCell ref="M263:N263"/>
    <mergeCell ref="O263:Q263"/>
    <mergeCell ref="U270:W270"/>
    <mergeCell ref="A271:W271"/>
    <mergeCell ref="B270:J270"/>
    <mergeCell ref="K270:L270"/>
    <mergeCell ref="M270:N270"/>
    <mergeCell ref="O270:Q270"/>
    <mergeCell ref="R270:T270"/>
    <mergeCell ref="U272:W272"/>
    <mergeCell ref="B273:J273"/>
    <mergeCell ref="K273:L273"/>
    <mergeCell ref="M273:N273"/>
    <mergeCell ref="O273:Q273"/>
    <mergeCell ref="R273:T273"/>
    <mergeCell ref="U273:W273"/>
    <mergeCell ref="B272:J272"/>
    <mergeCell ref="K272:L272"/>
    <mergeCell ref="M272:N272"/>
    <mergeCell ref="M274:N274"/>
    <mergeCell ref="O274:Q274"/>
    <mergeCell ref="R272:T272"/>
    <mergeCell ref="O272:Q272"/>
    <mergeCell ref="R274:T274"/>
    <mergeCell ref="U274:W274"/>
    <mergeCell ref="A275:W275"/>
    <mergeCell ref="B276:J276"/>
    <mergeCell ref="K276:L276"/>
    <mergeCell ref="M276:N276"/>
    <mergeCell ref="O276:Q276"/>
    <mergeCell ref="R276:T276"/>
    <mergeCell ref="U276:W276"/>
    <mergeCell ref="B274:J274"/>
    <mergeCell ref="K274:L274"/>
    <mergeCell ref="B277:J277"/>
    <mergeCell ref="K277:L277"/>
    <mergeCell ref="M277:N277"/>
    <mergeCell ref="O277:Q277"/>
    <mergeCell ref="R279:T279"/>
    <mergeCell ref="U279:W279"/>
    <mergeCell ref="B278:J278"/>
    <mergeCell ref="K278:L278"/>
    <mergeCell ref="M278:N278"/>
    <mergeCell ref="O278:Q278"/>
    <mergeCell ref="R277:T277"/>
    <mergeCell ref="U277:W277"/>
    <mergeCell ref="R278:T278"/>
    <mergeCell ref="U278:W278"/>
    <mergeCell ref="R280:T280"/>
    <mergeCell ref="U280:W280"/>
    <mergeCell ref="B279:J279"/>
    <mergeCell ref="K279:L279"/>
    <mergeCell ref="B280:J280"/>
    <mergeCell ref="K280:L280"/>
    <mergeCell ref="M280:N280"/>
    <mergeCell ref="O280:Q280"/>
    <mergeCell ref="M279:N279"/>
    <mergeCell ref="O279:Q279"/>
    <mergeCell ref="B281:J281"/>
    <mergeCell ref="K281:L281"/>
    <mergeCell ref="M281:N281"/>
    <mergeCell ref="O281:Q281"/>
    <mergeCell ref="R283:T283"/>
    <mergeCell ref="U283:W283"/>
    <mergeCell ref="B282:J282"/>
    <mergeCell ref="K282:L282"/>
    <mergeCell ref="M282:N282"/>
    <mergeCell ref="O282:Q282"/>
    <mergeCell ref="R281:T281"/>
    <mergeCell ref="U281:W281"/>
    <mergeCell ref="R282:T282"/>
    <mergeCell ref="U282:W282"/>
    <mergeCell ref="R284:T284"/>
    <mergeCell ref="U284:W284"/>
    <mergeCell ref="B283:J283"/>
    <mergeCell ref="K283:L283"/>
    <mergeCell ref="B284:J284"/>
    <mergeCell ref="K284:L284"/>
    <mergeCell ref="M284:N284"/>
    <mergeCell ref="O284:Q284"/>
    <mergeCell ref="M283:N283"/>
    <mergeCell ref="O283:Q283"/>
    <mergeCell ref="B285:J285"/>
    <mergeCell ref="K285:L285"/>
    <mergeCell ref="M285:N285"/>
    <mergeCell ref="O285:Q285"/>
    <mergeCell ref="R287:T287"/>
    <mergeCell ref="U287:W287"/>
    <mergeCell ref="B286:J286"/>
    <mergeCell ref="K286:L286"/>
    <mergeCell ref="M286:N286"/>
    <mergeCell ref="O286:Q286"/>
    <mergeCell ref="R285:T285"/>
    <mergeCell ref="U285:W285"/>
    <mergeCell ref="R286:T286"/>
    <mergeCell ref="U286:W286"/>
    <mergeCell ref="R288:T288"/>
    <mergeCell ref="U288:W288"/>
    <mergeCell ref="B287:J287"/>
    <mergeCell ref="K287:L287"/>
    <mergeCell ref="B288:J288"/>
    <mergeCell ref="K288:L288"/>
    <mergeCell ref="M288:N288"/>
    <mergeCell ref="O288:Q288"/>
    <mergeCell ref="M287:N287"/>
    <mergeCell ref="O287:Q287"/>
    <mergeCell ref="B289:J289"/>
    <mergeCell ref="K289:L289"/>
    <mergeCell ref="M289:N289"/>
    <mergeCell ref="O289:Q289"/>
    <mergeCell ref="R291:T291"/>
    <mergeCell ref="U291:W291"/>
    <mergeCell ref="B290:J290"/>
    <mergeCell ref="K290:L290"/>
    <mergeCell ref="M290:N290"/>
    <mergeCell ref="O290:Q290"/>
    <mergeCell ref="R289:T289"/>
    <mergeCell ref="U289:W289"/>
    <mergeCell ref="R290:T290"/>
    <mergeCell ref="U290:W290"/>
    <mergeCell ref="R292:T292"/>
    <mergeCell ref="U292:W292"/>
    <mergeCell ref="B291:J291"/>
    <mergeCell ref="K291:L291"/>
    <mergeCell ref="B292:J292"/>
    <mergeCell ref="K292:L292"/>
    <mergeCell ref="M292:N292"/>
    <mergeCell ref="O292:Q292"/>
    <mergeCell ref="M291:N291"/>
    <mergeCell ref="O291:Q291"/>
    <mergeCell ref="B293:J293"/>
    <mergeCell ref="K293:L293"/>
    <mergeCell ref="M293:N293"/>
    <mergeCell ref="O293:Q293"/>
    <mergeCell ref="R295:T295"/>
    <mergeCell ref="U295:W295"/>
    <mergeCell ref="B294:J294"/>
    <mergeCell ref="K294:L294"/>
    <mergeCell ref="M294:N294"/>
    <mergeCell ref="O294:Q294"/>
    <mergeCell ref="R293:T293"/>
    <mergeCell ref="U293:W293"/>
    <mergeCell ref="R294:T294"/>
    <mergeCell ref="U294:W294"/>
    <mergeCell ref="R296:T296"/>
    <mergeCell ref="U296:W296"/>
    <mergeCell ref="B295:J295"/>
    <mergeCell ref="K295:L295"/>
    <mergeCell ref="B296:J296"/>
    <mergeCell ref="K296:L296"/>
    <mergeCell ref="M296:N296"/>
    <mergeCell ref="O296:Q296"/>
    <mergeCell ref="M295:N295"/>
    <mergeCell ref="O295:Q295"/>
    <mergeCell ref="U264:W264"/>
    <mergeCell ref="B265:J265"/>
    <mergeCell ref="K265:L265"/>
    <mergeCell ref="M265:N265"/>
    <mergeCell ref="O265:Q265"/>
    <mergeCell ref="R265:T265"/>
    <mergeCell ref="U265:W265"/>
    <mergeCell ref="M264:N264"/>
    <mergeCell ref="O264:Q264"/>
    <mergeCell ref="R264:T264"/>
    <mergeCell ref="R267:T267"/>
    <mergeCell ref="U267:W267"/>
    <mergeCell ref="B266:J266"/>
    <mergeCell ref="K266:L266"/>
    <mergeCell ref="M266:N266"/>
    <mergeCell ref="O266:Q266"/>
    <mergeCell ref="R266:T266"/>
    <mergeCell ref="U266:W266"/>
    <mergeCell ref="R268:T268"/>
    <mergeCell ref="U268:W268"/>
    <mergeCell ref="B267:J267"/>
    <mergeCell ref="K267:L267"/>
    <mergeCell ref="B268:J268"/>
    <mergeCell ref="K268:L268"/>
    <mergeCell ref="M268:N268"/>
    <mergeCell ref="O268:Q268"/>
    <mergeCell ref="M267:N267"/>
    <mergeCell ref="O267:Q267"/>
    <mergeCell ref="A299:W299"/>
    <mergeCell ref="A300:W300"/>
    <mergeCell ref="A301:W301"/>
    <mergeCell ref="P364:Q364"/>
    <mergeCell ref="R364:T364"/>
    <mergeCell ref="U364:W364"/>
    <mergeCell ref="A302:W302"/>
    <mergeCell ref="A304:A305"/>
    <mergeCell ref="B304:I305"/>
    <mergeCell ref="J304:K305"/>
    <mergeCell ref="L304:M305"/>
    <mergeCell ref="N304:O305"/>
    <mergeCell ref="P304:Q305"/>
    <mergeCell ref="R304:W304"/>
    <mergeCell ref="R305:T305"/>
    <mergeCell ref="U305:W305"/>
    <mergeCell ref="B306:I306"/>
    <mergeCell ref="J306:K306"/>
    <mergeCell ref="L306:M306"/>
    <mergeCell ref="N306:O306"/>
    <mergeCell ref="P306:Q306"/>
    <mergeCell ref="R306:T306"/>
    <mergeCell ref="U306:W306"/>
    <mergeCell ref="B307:I307"/>
    <mergeCell ref="J307:K307"/>
    <mergeCell ref="L307:M307"/>
    <mergeCell ref="N307:O307"/>
    <mergeCell ref="P307:Q307"/>
    <mergeCell ref="R307:T307"/>
    <mergeCell ref="U307:W307"/>
    <mergeCell ref="B308:I308"/>
    <mergeCell ref="J308:K308"/>
    <mergeCell ref="L308:M308"/>
    <mergeCell ref="N308:O308"/>
    <mergeCell ref="P308:Q308"/>
    <mergeCell ref="R308:T308"/>
    <mergeCell ref="U308:W308"/>
    <mergeCell ref="B309:I309"/>
    <mergeCell ref="J309:K309"/>
    <mergeCell ref="L309:M309"/>
    <mergeCell ref="N309:O309"/>
    <mergeCell ref="P309:Q309"/>
    <mergeCell ref="R309:T309"/>
    <mergeCell ref="U309:W309"/>
    <mergeCell ref="B310:I310"/>
    <mergeCell ref="J310:K310"/>
    <mergeCell ref="L310:M310"/>
    <mergeCell ref="N310:O310"/>
    <mergeCell ref="P310:Q310"/>
    <mergeCell ref="R310:T310"/>
    <mergeCell ref="U310:W310"/>
    <mergeCell ref="B311:I311"/>
    <mergeCell ref="J311:K311"/>
    <mergeCell ref="L311:M311"/>
    <mergeCell ref="N311:O311"/>
    <mergeCell ref="P311:Q311"/>
    <mergeCell ref="R311:T311"/>
    <mergeCell ref="U311:W311"/>
    <mergeCell ref="B312:I312"/>
    <mergeCell ref="J312:K312"/>
    <mergeCell ref="L312:M312"/>
    <mergeCell ref="N312:O312"/>
    <mergeCell ref="P312:Q312"/>
    <mergeCell ref="R312:T312"/>
    <mergeCell ref="U312:W312"/>
    <mergeCell ref="B313:I313"/>
    <mergeCell ref="J313:K313"/>
    <mergeCell ref="L313:M313"/>
    <mergeCell ref="N313:O313"/>
    <mergeCell ref="P313:Q313"/>
    <mergeCell ref="R313:T313"/>
    <mergeCell ref="U313:W313"/>
    <mergeCell ref="B314:I314"/>
    <mergeCell ref="J314:K314"/>
    <mergeCell ref="L314:M314"/>
    <mergeCell ref="N314:O314"/>
    <mergeCell ref="P314:Q314"/>
    <mergeCell ref="R314:T314"/>
    <mergeCell ref="U314:W314"/>
    <mergeCell ref="B315:I315"/>
    <mergeCell ref="J315:K315"/>
    <mergeCell ref="L315:M315"/>
    <mergeCell ref="N315:O315"/>
    <mergeCell ref="P315:Q315"/>
    <mergeCell ref="R315:T315"/>
    <mergeCell ref="U315:W315"/>
    <mergeCell ref="B316:I316"/>
    <mergeCell ref="J316:K316"/>
    <mergeCell ref="L316:M316"/>
    <mergeCell ref="N316:O316"/>
    <mergeCell ref="P316:Q316"/>
    <mergeCell ref="R316:T316"/>
    <mergeCell ref="U316:W316"/>
    <mergeCell ref="B317:I317"/>
    <mergeCell ref="J317:K317"/>
    <mergeCell ref="L317:M317"/>
    <mergeCell ref="N317:O317"/>
    <mergeCell ref="P317:Q317"/>
    <mergeCell ref="R317:T317"/>
    <mergeCell ref="U317:W317"/>
    <mergeCell ref="B318:I318"/>
    <mergeCell ref="J318:K318"/>
    <mergeCell ref="L318:M318"/>
    <mergeCell ref="N318:O318"/>
    <mergeCell ref="P318:Q318"/>
    <mergeCell ref="R318:T318"/>
    <mergeCell ref="U318:W318"/>
    <mergeCell ref="B319:I319"/>
    <mergeCell ref="J319:K319"/>
    <mergeCell ref="L319:M319"/>
    <mergeCell ref="N319:O319"/>
    <mergeCell ref="P319:Q319"/>
    <mergeCell ref="R319:T319"/>
    <mergeCell ref="U319:W319"/>
    <mergeCell ref="B320:I320"/>
    <mergeCell ref="J320:K320"/>
    <mergeCell ref="L320:M320"/>
    <mergeCell ref="N320:O320"/>
    <mergeCell ref="P320:Q320"/>
    <mergeCell ref="R320:T320"/>
    <mergeCell ref="U320:W320"/>
    <mergeCell ref="B321:I321"/>
    <mergeCell ref="J321:K321"/>
    <mergeCell ref="L321:M321"/>
    <mergeCell ref="N321:O321"/>
    <mergeCell ref="P321:Q321"/>
    <mergeCell ref="R321:T321"/>
    <mergeCell ref="U321:W321"/>
    <mergeCell ref="B322:I322"/>
    <mergeCell ref="J322:K322"/>
    <mergeCell ref="L322:M322"/>
    <mergeCell ref="N322:O322"/>
    <mergeCell ref="P322:Q322"/>
    <mergeCell ref="R322:T322"/>
    <mergeCell ref="U322:W322"/>
    <mergeCell ref="B323:I323"/>
    <mergeCell ref="J323:K323"/>
    <mergeCell ref="L323:M323"/>
    <mergeCell ref="N323:O323"/>
    <mergeCell ref="P323:Q323"/>
    <mergeCell ref="R323:T323"/>
    <mergeCell ref="U323:W323"/>
    <mergeCell ref="B324:I324"/>
    <mergeCell ref="J324:K324"/>
    <mergeCell ref="L324:M324"/>
    <mergeCell ref="N324:O324"/>
    <mergeCell ref="P324:Q324"/>
    <mergeCell ref="R324:T324"/>
    <mergeCell ref="U324:W324"/>
    <mergeCell ref="B325:I325"/>
    <mergeCell ref="J325:K325"/>
    <mergeCell ref="L325:M325"/>
    <mergeCell ref="N325:O325"/>
    <mergeCell ref="P325:Q325"/>
    <mergeCell ref="R325:T325"/>
    <mergeCell ref="U325:W325"/>
    <mergeCell ref="B326:I326"/>
    <mergeCell ref="J326:K326"/>
    <mergeCell ref="L326:M326"/>
    <mergeCell ref="N326:O326"/>
    <mergeCell ref="P326:Q326"/>
    <mergeCell ref="R326:T326"/>
    <mergeCell ref="U326:W326"/>
    <mergeCell ref="B327:I327"/>
    <mergeCell ref="J327:K327"/>
    <mergeCell ref="L327:M327"/>
    <mergeCell ref="N327:O327"/>
    <mergeCell ref="P327:Q327"/>
    <mergeCell ref="R327:T327"/>
    <mergeCell ref="U327:W327"/>
    <mergeCell ref="B328:I328"/>
    <mergeCell ref="J328:K328"/>
    <mergeCell ref="L328:M328"/>
    <mergeCell ref="N328:O328"/>
    <mergeCell ref="P328:Q328"/>
    <mergeCell ref="R328:T328"/>
    <mergeCell ref="U328:W328"/>
    <mergeCell ref="B329:I329"/>
    <mergeCell ref="J329:K329"/>
    <mergeCell ref="L329:M329"/>
    <mergeCell ref="N329:O329"/>
    <mergeCell ref="P329:Q329"/>
    <mergeCell ref="R329:T329"/>
    <mergeCell ref="U329:W329"/>
    <mergeCell ref="B330:I330"/>
    <mergeCell ref="J330:K330"/>
    <mergeCell ref="L330:M330"/>
    <mergeCell ref="N330:O330"/>
    <mergeCell ref="P330:Q330"/>
    <mergeCell ref="R330:T330"/>
    <mergeCell ref="U330:W330"/>
    <mergeCell ref="B331:I331"/>
    <mergeCell ref="J331:K331"/>
    <mergeCell ref="L331:M331"/>
    <mergeCell ref="N331:O331"/>
    <mergeCell ref="P331:Q331"/>
    <mergeCell ref="R331:T331"/>
    <mergeCell ref="U331:W331"/>
    <mergeCell ref="B332:I332"/>
    <mergeCell ref="J332:K332"/>
    <mergeCell ref="L332:M332"/>
    <mergeCell ref="N332:O332"/>
    <mergeCell ref="P332:Q332"/>
    <mergeCell ref="R332:T332"/>
    <mergeCell ref="U332:W332"/>
    <mergeCell ref="B333:I333"/>
    <mergeCell ref="J333:K333"/>
    <mergeCell ref="L333:M333"/>
    <mergeCell ref="N333:O333"/>
    <mergeCell ref="P333:Q333"/>
    <mergeCell ref="R333:T333"/>
    <mergeCell ref="U333:W333"/>
    <mergeCell ref="B334:I334"/>
    <mergeCell ref="J334:K334"/>
    <mergeCell ref="L334:M334"/>
    <mergeCell ref="N334:O334"/>
    <mergeCell ref="P334:Q334"/>
    <mergeCell ref="R334:T334"/>
    <mergeCell ref="U334:W334"/>
    <mergeCell ref="B335:I335"/>
    <mergeCell ref="J335:K335"/>
    <mergeCell ref="L335:M335"/>
    <mergeCell ref="N335:O335"/>
    <mergeCell ref="P335:Q335"/>
    <mergeCell ref="R335:T335"/>
    <mergeCell ref="U335:W335"/>
    <mergeCell ref="B336:I336"/>
    <mergeCell ref="J336:K336"/>
    <mergeCell ref="L336:M336"/>
    <mergeCell ref="N336:O336"/>
    <mergeCell ref="P336:Q336"/>
    <mergeCell ref="R336:T336"/>
    <mergeCell ref="U336:W336"/>
    <mergeCell ref="B337:I337"/>
    <mergeCell ref="J337:K337"/>
    <mergeCell ref="L337:M337"/>
    <mergeCell ref="N337:O337"/>
    <mergeCell ref="P337:Q337"/>
    <mergeCell ref="R337:T337"/>
    <mergeCell ref="U337:W337"/>
    <mergeCell ref="B338:I338"/>
    <mergeCell ref="J338:K338"/>
    <mergeCell ref="L338:M338"/>
    <mergeCell ref="N338:O338"/>
    <mergeCell ref="P338:Q338"/>
    <mergeCell ref="R338:T338"/>
    <mergeCell ref="U338:W338"/>
    <mergeCell ref="B339:I339"/>
    <mergeCell ref="J339:K339"/>
    <mergeCell ref="L339:M339"/>
    <mergeCell ref="N339:O339"/>
    <mergeCell ref="P339:Q339"/>
    <mergeCell ref="R339:T339"/>
    <mergeCell ref="U339:W339"/>
    <mergeCell ref="B340:I340"/>
    <mergeCell ref="J340:K340"/>
    <mergeCell ref="L340:M340"/>
    <mergeCell ref="N340:O340"/>
    <mergeCell ref="P340:Q340"/>
    <mergeCell ref="R340:T340"/>
    <mergeCell ref="U340:W340"/>
    <mergeCell ref="B341:I341"/>
    <mergeCell ref="J341:K341"/>
    <mergeCell ref="L341:M341"/>
    <mergeCell ref="N341:O341"/>
    <mergeCell ref="P341:Q341"/>
    <mergeCell ref="R341:T341"/>
    <mergeCell ref="U341:W341"/>
    <mergeCell ref="B342:I342"/>
    <mergeCell ref="J342:K342"/>
    <mergeCell ref="L342:M342"/>
    <mergeCell ref="N342:O342"/>
    <mergeCell ref="P342:Q342"/>
    <mergeCell ref="R342:T342"/>
    <mergeCell ref="U342:W342"/>
    <mergeCell ref="B343:I343"/>
    <mergeCell ref="J343:K343"/>
    <mergeCell ref="L343:M343"/>
    <mergeCell ref="N343:O343"/>
    <mergeCell ref="P343:Q343"/>
    <mergeCell ref="R343:T343"/>
    <mergeCell ref="U343:W343"/>
    <mergeCell ref="B344:I344"/>
    <mergeCell ref="J344:K344"/>
    <mergeCell ref="L344:M344"/>
    <mergeCell ref="N344:O344"/>
    <mergeCell ref="P344:Q344"/>
    <mergeCell ref="R344:T344"/>
    <mergeCell ref="U344:W344"/>
    <mergeCell ref="B345:I345"/>
    <mergeCell ref="J345:K345"/>
    <mergeCell ref="L345:M345"/>
    <mergeCell ref="N345:O345"/>
    <mergeCell ref="P345:Q345"/>
    <mergeCell ref="R345:T345"/>
    <mergeCell ref="U345:W345"/>
    <mergeCell ref="B346:I346"/>
    <mergeCell ref="J346:K346"/>
    <mergeCell ref="L346:M346"/>
    <mergeCell ref="N346:O346"/>
    <mergeCell ref="P346:Q346"/>
    <mergeCell ref="R346:T346"/>
    <mergeCell ref="U346:W346"/>
    <mergeCell ref="B347:I347"/>
    <mergeCell ref="J347:K347"/>
    <mergeCell ref="L347:M347"/>
    <mergeCell ref="N347:O347"/>
    <mergeCell ref="P347:Q347"/>
    <mergeCell ref="R347:T347"/>
    <mergeCell ref="U347:W347"/>
    <mergeCell ref="B348:I348"/>
    <mergeCell ref="J348:K348"/>
    <mergeCell ref="L348:M348"/>
    <mergeCell ref="N348:O348"/>
    <mergeCell ref="P348:Q348"/>
    <mergeCell ref="R348:T348"/>
    <mergeCell ref="U348:W348"/>
    <mergeCell ref="B349:I349"/>
    <mergeCell ref="J349:K349"/>
    <mergeCell ref="L349:M349"/>
    <mergeCell ref="N349:O349"/>
    <mergeCell ref="P349:Q349"/>
    <mergeCell ref="R349:T349"/>
    <mergeCell ref="U349:W349"/>
    <mergeCell ref="B350:I350"/>
    <mergeCell ref="J350:K350"/>
    <mergeCell ref="L350:M350"/>
    <mergeCell ref="N350:O350"/>
    <mergeCell ref="P350:Q350"/>
    <mergeCell ref="R350:T350"/>
    <mergeCell ref="U350:W350"/>
    <mergeCell ref="B351:I351"/>
    <mergeCell ref="J351:K351"/>
    <mergeCell ref="L351:M351"/>
    <mergeCell ref="N351:O351"/>
    <mergeCell ref="P351:Q351"/>
    <mergeCell ref="R351:T351"/>
    <mergeCell ref="U351:W351"/>
    <mergeCell ref="B352:I352"/>
    <mergeCell ref="J352:K352"/>
    <mergeCell ref="L352:M352"/>
    <mergeCell ref="N352:O352"/>
    <mergeCell ref="P352:Q352"/>
    <mergeCell ref="R352:T352"/>
    <mergeCell ref="U352:W352"/>
    <mergeCell ref="B353:I353"/>
    <mergeCell ref="J353:K353"/>
    <mergeCell ref="L353:M353"/>
    <mergeCell ref="N353:O353"/>
    <mergeCell ref="P353:Q353"/>
    <mergeCell ref="R353:T353"/>
    <mergeCell ref="U353:W353"/>
    <mergeCell ref="B354:I354"/>
    <mergeCell ref="J354:K354"/>
    <mergeCell ref="L354:M354"/>
    <mergeCell ref="N354:O354"/>
    <mergeCell ref="P354:Q354"/>
    <mergeCell ref="R354:T354"/>
    <mergeCell ref="U354:W354"/>
    <mergeCell ref="B355:I355"/>
    <mergeCell ref="J355:K355"/>
    <mergeCell ref="L355:M355"/>
    <mergeCell ref="N355:O355"/>
    <mergeCell ref="P355:Q355"/>
    <mergeCell ref="R355:T355"/>
    <mergeCell ref="U355:W355"/>
    <mergeCell ref="B356:I356"/>
    <mergeCell ref="J356:K356"/>
    <mergeCell ref="L356:M356"/>
    <mergeCell ref="N356:O356"/>
    <mergeCell ref="P356:Q356"/>
    <mergeCell ref="R356:T356"/>
    <mergeCell ref="U356:W356"/>
    <mergeCell ref="B357:I357"/>
    <mergeCell ref="J357:K357"/>
    <mergeCell ref="L357:M357"/>
    <mergeCell ref="N357:O357"/>
    <mergeCell ref="P357:Q357"/>
    <mergeCell ref="R357:T357"/>
    <mergeCell ref="U357:W357"/>
    <mergeCell ref="B358:I358"/>
    <mergeCell ref="J358:K358"/>
    <mergeCell ref="L358:M358"/>
    <mergeCell ref="N358:O358"/>
    <mergeCell ref="P358:Q358"/>
    <mergeCell ref="R358:T358"/>
    <mergeCell ref="U358:W358"/>
    <mergeCell ref="B359:I359"/>
    <mergeCell ref="J359:K359"/>
    <mergeCell ref="L359:M359"/>
    <mergeCell ref="N359:O359"/>
    <mergeCell ref="P359:Q359"/>
    <mergeCell ref="R359:T359"/>
    <mergeCell ref="U359:W359"/>
    <mergeCell ref="B360:I360"/>
    <mergeCell ref="J360:K360"/>
    <mergeCell ref="L360:M360"/>
    <mergeCell ref="N360:O360"/>
    <mergeCell ref="P360:Q360"/>
    <mergeCell ref="R360:T360"/>
    <mergeCell ref="U360:W360"/>
    <mergeCell ref="B361:I361"/>
    <mergeCell ref="J361:K361"/>
    <mergeCell ref="L361:M361"/>
    <mergeCell ref="N361:O361"/>
    <mergeCell ref="P361:Q361"/>
    <mergeCell ref="R361:T361"/>
    <mergeCell ref="U361:W361"/>
    <mergeCell ref="B362:I362"/>
    <mergeCell ref="J362:K362"/>
    <mergeCell ref="L362:M362"/>
    <mergeCell ref="N362:O362"/>
    <mergeCell ref="P362:Q362"/>
    <mergeCell ref="R362:T362"/>
    <mergeCell ref="U362:W362"/>
    <mergeCell ref="B363:I363"/>
    <mergeCell ref="J363:K363"/>
    <mergeCell ref="L363:M363"/>
    <mergeCell ref="N363:O363"/>
    <mergeCell ref="P363:Q363"/>
    <mergeCell ref="R363:T363"/>
    <mergeCell ref="U363:W363"/>
    <mergeCell ref="B365:I365"/>
    <mergeCell ref="J365:K365"/>
    <mergeCell ref="L365:M365"/>
    <mergeCell ref="N365:O365"/>
    <mergeCell ref="P365:Q365"/>
    <mergeCell ref="R365:T365"/>
    <mergeCell ref="U365:W365"/>
    <mergeCell ref="B371:I371"/>
    <mergeCell ref="J371:K371"/>
    <mergeCell ref="L371:M371"/>
    <mergeCell ref="N371:O371"/>
    <mergeCell ref="P371:Q371"/>
    <mergeCell ref="R371:T371"/>
    <mergeCell ref="U371:W371"/>
    <mergeCell ref="B372:I372"/>
    <mergeCell ref="J372:K372"/>
    <mergeCell ref="L372:M372"/>
    <mergeCell ref="N372:O372"/>
    <mergeCell ref="P372:Q372"/>
    <mergeCell ref="R372:T372"/>
    <mergeCell ref="U372:W372"/>
    <mergeCell ref="B373:I373"/>
    <mergeCell ref="J373:K373"/>
    <mergeCell ref="L373:M373"/>
    <mergeCell ref="N373:O373"/>
    <mergeCell ref="P373:Q373"/>
    <mergeCell ref="R373:T373"/>
    <mergeCell ref="U373:W373"/>
    <mergeCell ref="B374:I374"/>
    <mergeCell ref="J374:K374"/>
    <mergeCell ref="L374:M374"/>
    <mergeCell ref="N374:O374"/>
    <mergeCell ref="P374:Q374"/>
    <mergeCell ref="R374:T374"/>
    <mergeCell ref="U374:W374"/>
    <mergeCell ref="B375:I375"/>
    <mergeCell ref="J375:K375"/>
    <mergeCell ref="L375:M375"/>
    <mergeCell ref="N375:O375"/>
    <mergeCell ref="P375:Q375"/>
    <mergeCell ref="R375:T375"/>
    <mergeCell ref="U375:W375"/>
    <mergeCell ref="B376:I376"/>
    <mergeCell ref="J376:K376"/>
    <mergeCell ref="L376:M376"/>
    <mergeCell ref="N376:O376"/>
    <mergeCell ref="P376:Q376"/>
    <mergeCell ref="R376:T376"/>
    <mergeCell ref="U376:W376"/>
    <mergeCell ref="B377:I377"/>
    <mergeCell ref="J377:K377"/>
    <mergeCell ref="L377:M377"/>
    <mergeCell ref="N377:O377"/>
    <mergeCell ref="P377:Q377"/>
    <mergeCell ref="R377:T377"/>
    <mergeCell ref="U377:W377"/>
    <mergeCell ref="B378:I378"/>
    <mergeCell ref="J378:K378"/>
    <mergeCell ref="L378:M378"/>
    <mergeCell ref="N378:O378"/>
    <mergeCell ref="P378:Q378"/>
    <mergeCell ref="R378:T378"/>
    <mergeCell ref="U378:W378"/>
    <mergeCell ref="B379:I379"/>
    <mergeCell ref="J379:K379"/>
    <mergeCell ref="L379:M379"/>
    <mergeCell ref="N379:O379"/>
    <mergeCell ref="P379:Q379"/>
    <mergeCell ref="R379:T379"/>
    <mergeCell ref="U379:W379"/>
    <mergeCell ref="B380:I380"/>
    <mergeCell ref="J380:K380"/>
    <mergeCell ref="L380:M380"/>
    <mergeCell ref="N380:O380"/>
    <mergeCell ref="P380:Q380"/>
    <mergeCell ref="R380:T380"/>
    <mergeCell ref="U380:W380"/>
    <mergeCell ref="B381:I381"/>
    <mergeCell ref="J381:K381"/>
    <mergeCell ref="L381:M381"/>
    <mergeCell ref="N381:O381"/>
    <mergeCell ref="P381:Q381"/>
    <mergeCell ref="R381:T381"/>
    <mergeCell ref="U381:W381"/>
    <mergeCell ref="B382:I382"/>
    <mergeCell ref="J382:K382"/>
    <mergeCell ref="L382:M382"/>
    <mergeCell ref="N382:O382"/>
    <mergeCell ref="P382:Q382"/>
    <mergeCell ref="R382:T382"/>
    <mergeCell ref="U382:W382"/>
    <mergeCell ref="B383:I383"/>
    <mergeCell ref="J383:K383"/>
    <mergeCell ref="L383:M383"/>
    <mergeCell ref="N383:O383"/>
    <mergeCell ref="P383:Q383"/>
    <mergeCell ref="R383:T383"/>
    <mergeCell ref="U383:W383"/>
    <mergeCell ref="B384:I384"/>
    <mergeCell ref="J384:K384"/>
    <mergeCell ref="L384:M384"/>
    <mergeCell ref="N384:O384"/>
    <mergeCell ref="P384:Q384"/>
    <mergeCell ref="R384:T384"/>
    <mergeCell ref="U384:W384"/>
    <mergeCell ref="B385:I385"/>
    <mergeCell ref="J385:K385"/>
    <mergeCell ref="L385:M385"/>
    <mergeCell ref="N385:O385"/>
    <mergeCell ref="P385:Q385"/>
    <mergeCell ref="R385:T385"/>
    <mergeCell ref="U385:W385"/>
    <mergeCell ref="B386:I386"/>
    <mergeCell ref="J386:K386"/>
    <mergeCell ref="L386:M386"/>
    <mergeCell ref="N386:O386"/>
    <mergeCell ref="P386:Q386"/>
    <mergeCell ref="R386:T386"/>
    <mergeCell ref="U386:W386"/>
    <mergeCell ref="B387:I387"/>
    <mergeCell ref="J387:K387"/>
    <mergeCell ref="L387:M387"/>
    <mergeCell ref="N387:O387"/>
    <mergeCell ref="P387:Q387"/>
    <mergeCell ref="R387:T387"/>
    <mergeCell ref="U387:W387"/>
    <mergeCell ref="B388:I388"/>
    <mergeCell ref="J388:K388"/>
    <mergeCell ref="L388:M388"/>
    <mergeCell ref="N388:O388"/>
    <mergeCell ref="P388:Q388"/>
    <mergeCell ref="R388:T388"/>
    <mergeCell ref="U388:W388"/>
    <mergeCell ref="B389:I389"/>
    <mergeCell ref="J389:K389"/>
    <mergeCell ref="L389:M389"/>
    <mergeCell ref="N389:O389"/>
    <mergeCell ref="P389:Q389"/>
    <mergeCell ref="R389:T389"/>
    <mergeCell ref="U389:W389"/>
    <mergeCell ref="B390:I390"/>
    <mergeCell ref="J390:K390"/>
    <mergeCell ref="L390:M390"/>
    <mergeCell ref="N390:O390"/>
    <mergeCell ref="P390:Q390"/>
    <mergeCell ref="R390:T390"/>
    <mergeCell ref="U390:W390"/>
    <mergeCell ref="B391:I391"/>
    <mergeCell ref="J391:K391"/>
    <mergeCell ref="L391:M391"/>
    <mergeCell ref="N391:O391"/>
    <mergeCell ref="P391:Q391"/>
    <mergeCell ref="R391:T391"/>
    <mergeCell ref="U391:W391"/>
    <mergeCell ref="B392:I392"/>
    <mergeCell ref="J392:K392"/>
    <mergeCell ref="L392:M392"/>
    <mergeCell ref="N392:O392"/>
    <mergeCell ref="P392:Q392"/>
    <mergeCell ref="R392:T392"/>
    <mergeCell ref="U392:W392"/>
    <mergeCell ref="B393:I393"/>
    <mergeCell ref="J393:K393"/>
    <mergeCell ref="L393:M393"/>
    <mergeCell ref="N393:O393"/>
    <mergeCell ref="P393:Q393"/>
    <mergeCell ref="R393:T393"/>
    <mergeCell ref="U393:W393"/>
    <mergeCell ref="B394:I394"/>
    <mergeCell ref="J394:K394"/>
    <mergeCell ref="L394:M394"/>
    <mergeCell ref="N394:O394"/>
    <mergeCell ref="P394:Q394"/>
    <mergeCell ref="R394:T394"/>
    <mergeCell ref="U394:W394"/>
    <mergeCell ref="B395:I395"/>
    <mergeCell ref="J395:K395"/>
    <mergeCell ref="L395:M395"/>
    <mergeCell ref="N395:O395"/>
    <mergeCell ref="P395:Q395"/>
    <mergeCell ref="R395:T395"/>
    <mergeCell ref="U395:W395"/>
    <mergeCell ref="U396:W396"/>
    <mergeCell ref="B403:I403"/>
    <mergeCell ref="J403:K403"/>
    <mergeCell ref="L403:M403"/>
    <mergeCell ref="N403:O403"/>
    <mergeCell ref="P403:Q403"/>
    <mergeCell ref="R403:T403"/>
    <mergeCell ref="U403:W403"/>
    <mergeCell ref="B396:I396"/>
    <mergeCell ref="J396:K396"/>
    <mergeCell ref="L410:M410"/>
    <mergeCell ref="N410:O410"/>
    <mergeCell ref="P396:Q396"/>
    <mergeCell ref="R396:T396"/>
    <mergeCell ref="L396:M396"/>
    <mergeCell ref="N396:O396"/>
    <mergeCell ref="P398:Q398"/>
    <mergeCell ref="R398:T398"/>
    <mergeCell ref="P400:Q400"/>
    <mergeCell ref="R400:T400"/>
    <mergeCell ref="U410:W410"/>
    <mergeCell ref="B411:I411"/>
    <mergeCell ref="J411:K411"/>
    <mergeCell ref="L411:M411"/>
    <mergeCell ref="N411:O411"/>
    <mergeCell ref="P411:Q411"/>
    <mergeCell ref="R411:T411"/>
    <mergeCell ref="U411:W411"/>
    <mergeCell ref="B410:I410"/>
    <mergeCell ref="J410:K410"/>
    <mergeCell ref="B364:I364"/>
    <mergeCell ref="J364:K364"/>
    <mergeCell ref="L364:M364"/>
    <mergeCell ref="N364:O364"/>
    <mergeCell ref="B368:I368"/>
    <mergeCell ref="J368:K368"/>
    <mergeCell ref="L368:M368"/>
    <mergeCell ref="N368:O368"/>
    <mergeCell ref="P368:Q368"/>
    <mergeCell ref="R368:T368"/>
    <mergeCell ref="U368:W368"/>
    <mergeCell ref="B369:I369"/>
    <mergeCell ref="J369:K369"/>
    <mergeCell ref="L369:M369"/>
    <mergeCell ref="N369:O369"/>
    <mergeCell ref="P369:Q369"/>
    <mergeCell ref="R369:T369"/>
    <mergeCell ref="U369:W369"/>
    <mergeCell ref="B370:I370"/>
    <mergeCell ref="J370:K370"/>
    <mergeCell ref="L370:M370"/>
    <mergeCell ref="N370:O370"/>
    <mergeCell ref="P370:Q370"/>
    <mergeCell ref="R370:T370"/>
    <mergeCell ref="U370:W370"/>
    <mergeCell ref="B397:I397"/>
    <mergeCell ref="J397:K397"/>
    <mergeCell ref="L397:M397"/>
    <mergeCell ref="N397:O397"/>
    <mergeCell ref="P397:Q397"/>
    <mergeCell ref="R397:T397"/>
    <mergeCell ref="U397:W397"/>
    <mergeCell ref="B398:I398"/>
    <mergeCell ref="J398:K398"/>
    <mergeCell ref="L398:M398"/>
    <mergeCell ref="N398:O398"/>
    <mergeCell ref="L400:M400"/>
    <mergeCell ref="N400:O400"/>
    <mergeCell ref="U398:W398"/>
    <mergeCell ref="B399:I399"/>
    <mergeCell ref="J399:K399"/>
    <mergeCell ref="L399:M399"/>
    <mergeCell ref="N399:O399"/>
    <mergeCell ref="P399:Q399"/>
    <mergeCell ref="R399:T399"/>
    <mergeCell ref="U399:W399"/>
    <mergeCell ref="U400:W400"/>
    <mergeCell ref="B401:I401"/>
    <mergeCell ref="J401:K401"/>
    <mergeCell ref="L401:M401"/>
    <mergeCell ref="N401:O401"/>
    <mergeCell ref="P401:Q401"/>
    <mergeCell ref="R401:T401"/>
    <mergeCell ref="U401:W401"/>
    <mergeCell ref="B400:I400"/>
    <mergeCell ref="J400:K400"/>
    <mergeCell ref="B402:I402"/>
    <mergeCell ref="J402:K402"/>
    <mergeCell ref="L402:M402"/>
    <mergeCell ref="N402:O402"/>
    <mergeCell ref="P402:Q402"/>
    <mergeCell ref="R402:T402"/>
    <mergeCell ref="U402:W402"/>
    <mergeCell ref="B404:I404"/>
    <mergeCell ref="J404:K404"/>
    <mergeCell ref="L404:M404"/>
    <mergeCell ref="N404:O404"/>
    <mergeCell ref="P404:Q404"/>
    <mergeCell ref="R404:T404"/>
    <mergeCell ref="U404:W404"/>
    <mergeCell ref="B405:I405"/>
    <mergeCell ref="J405:K405"/>
    <mergeCell ref="L405:M405"/>
    <mergeCell ref="N405:O405"/>
    <mergeCell ref="P405:Q405"/>
    <mergeCell ref="R405:T405"/>
    <mergeCell ref="U405:W405"/>
    <mergeCell ref="B406:I406"/>
    <mergeCell ref="J406:K406"/>
    <mergeCell ref="L406:M406"/>
    <mergeCell ref="N406:O406"/>
    <mergeCell ref="P406:Q406"/>
    <mergeCell ref="R406:T406"/>
    <mergeCell ref="U406:W406"/>
    <mergeCell ref="B407:I407"/>
    <mergeCell ref="J407:K407"/>
    <mergeCell ref="L407:M407"/>
    <mergeCell ref="N407:O407"/>
    <mergeCell ref="P407:Q407"/>
    <mergeCell ref="R407:T407"/>
    <mergeCell ref="U407:W407"/>
    <mergeCell ref="B408:I408"/>
    <mergeCell ref="J408:K408"/>
    <mergeCell ref="L408:M408"/>
    <mergeCell ref="N408:O408"/>
    <mergeCell ref="P408:Q408"/>
    <mergeCell ref="R408:T408"/>
    <mergeCell ref="U408:W408"/>
    <mergeCell ref="P409:Q409"/>
    <mergeCell ref="R409:T409"/>
    <mergeCell ref="U409:W409"/>
    <mergeCell ref="A413:Z413"/>
    <mergeCell ref="B409:I409"/>
    <mergeCell ref="J409:K409"/>
    <mergeCell ref="L409:M409"/>
    <mergeCell ref="N409:O409"/>
    <mergeCell ref="P410:Q410"/>
    <mergeCell ref="R410:T410"/>
    <mergeCell ref="A414:Z414"/>
    <mergeCell ref="A415:Z415"/>
    <mergeCell ref="A416:Z416"/>
    <mergeCell ref="A417:A418"/>
    <mergeCell ref="B417:H418"/>
    <mergeCell ref="I417:J418"/>
    <mergeCell ref="K417:L418"/>
    <mergeCell ref="M417:O418"/>
    <mergeCell ref="P417:R418"/>
    <mergeCell ref="S417:T418"/>
    <mergeCell ref="U417:Z417"/>
    <mergeCell ref="U418:W418"/>
    <mergeCell ref="X418:Z418"/>
    <mergeCell ref="B419:H419"/>
    <mergeCell ref="I419:J419"/>
    <mergeCell ref="K419:L419"/>
    <mergeCell ref="M419:O419"/>
    <mergeCell ref="P419:R419"/>
    <mergeCell ref="S419:T419"/>
    <mergeCell ref="U419:W419"/>
    <mergeCell ref="X419:Z419"/>
    <mergeCell ref="B420:H420"/>
    <mergeCell ref="I420:J420"/>
    <mergeCell ref="K420:L420"/>
    <mergeCell ref="M420:O420"/>
    <mergeCell ref="P420:R420"/>
    <mergeCell ref="S420:T420"/>
    <mergeCell ref="U420:W420"/>
    <mergeCell ref="X420:Z420"/>
    <mergeCell ref="B421:H421"/>
    <mergeCell ref="I421:J421"/>
    <mergeCell ref="K421:L421"/>
    <mergeCell ref="M421:O421"/>
    <mergeCell ref="P421:R421"/>
    <mergeCell ref="S421:T421"/>
    <mergeCell ref="U421:W421"/>
    <mergeCell ref="X421:Z421"/>
    <mergeCell ref="B422:H422"/>
    <mergeCell ref="I422:J422"/>
    <mergeCell ref="K422:L422"/>
    <mergeCell ref="M422:O422"/>
    <mergeCell ref="P422:R422"/>
    <mergeCell ref="S422:T422"/>
    <mergeCell ref="U422:W422"/>
    <mergeCell ref="X422:Z422"/>
    <mergeCell ref="B423:H423"/>
    <mergeCell ref="I423:J423"/>
    <mergeCell ref="K423:L423"/>
    <mergeCell ref="M423:O423"/>
    <mergeCell ref="P423:R423"/>
    <mergeCell ref="S423:T423"/>
    <mergeCell ref="U423:W423"/>
    <mergeCell ref="X423:Z423"/>
    <mergeCell ref="B424:H424"/>
    <mergeCell ref="I424:J424"/>
    <mergeCell ref="K424:L424"/>
    <mergeCell ref="M424:O424"/>
    <mergeCell ref="P424:R424"/>
    <mergeCell ref="S424:T424"/>
    <mergeCell ref="U424:W424"/>
    <mergeCell ref="X424:Z424"/>
    <mergeCell ref="B425:H425"/>
    <mergeCell ref="I425:J425"/>
    <mergeCell ref="K425:L425"/>
    <mergeCell ref="M425:O425"/>
    <mergeCell ref="P425:R425"/>
    <mergeCell ref="S425:T425"/>
    <mergeCell ref="U425:W425"/>
    <mergeCell ref="X425:Z425"/>
    <mergeCell ref="B426:H426"/>
    <mergeCell ref="I426:J426"/>
    <mergeCell ref="K426:L426"/>
    <mergeCell ref="M426:O426"/>
    <mergeCell ref="P426:R426"/>
    <mergeCell ref="S426:T426"/>
    <mergeCell ref="U426:W426"/>
    <mergeCell ref="X426:Z426"/>
    <mergeCell ref="B427:H427"/>
    <mergeCell ref="I427:J427"/>
    <mergeCell ref="K427:L427"/>
    <mergeCell ref="M427:O427"/>
    <mergeCell ref="P427:R427"/>
    <mergeCell ref="S427:T427"/>
    <mergeCell ref="U427:W427"/>
    <mergeCell ref="X427:Z427"/>
    <mergeCell ref="B428:H428"/>
    <mergeCell ref="I428:J428"/>
    <mergeCell ref="K428:L428"/>
    <mergeCell ref="M428:O428"/>
    <mergeCell ref="P428:R428"/>
    <mergeCell ref="S428:T428"/>
    <mergeCell ref="U428:W428"/>
    <mergeCell ref="X428:Z428"/>
    <mergeCell ref="B429:H429"/>
    <mergeCell ref="I429:J429"/>
    <mergeCell ref="K429:L429"/>
    <mergeCell ref="M429:O429"/>
    <mergeCell ref="P429:R429"/>
    <mergeCell ref="S429:T429"/>
    <mergeCell ref="U429:W429"/>
    <mergeCell ref="X429:Z429"/>
    <mergeCell ref="B430:H430"/>
    <mergeCell ref="I430:J430"/>
    <mergeCell ref="K430:L430"/>
    <mergeCell ref="M430:O430"/>
    <mergeCell ref="P430:R430"/>
    <mergeCell ref="S430:T430"/>
    <mergeCell ref="U430:W430"/>
    <mergeCell ref="X430:Z430"/>
    <mergeCell ref="B431:H431"/>
    <mergeCell ref="I431:J431"/>
    <mergeCell ref="K431:L431"/>
    <mergeCell ref="M431:O431"/>
    <mergeCell ref="P431:R431"/>
    <mergeCell ref="S431:T431"/>
    <mergeCell ref="U431:W431"/>
    <mergeCell ref="X431:Z431"/>
    <mergeCell ref="B432:H432"/>
    <mergeCell ref="I432:J432"/>
    <mergeCell ref="K432:L432"/>
    <mergeCell ref="M432:O432"/>
    <mergeCell ref="P432:R432"/>
    <mergeCell ref="S432:T432"/>
    <mergeCell ref="U432:W432"/>
    <mergeCell ref="X432:Z432"/>
    <mergeCell ref="B433:H433"/>
    <mergeCell ref="I433:J433"/>
    <mergeCell ref="K433:L433"/>
    <mergeCell ref="M433:O433"/>
    <mergeCell ref="P433:R433"/>
    <mergeCell ref="S433:T433"/>
    <mergeCell ref="U433:W433"/>
    <mergeCell ref="X433:Z433"/>
    <mergeCell ref="B434:H434"/>
    <mergeCell ref="I434:J434"/>
    <mergeCell ref="K434:L434"/>
    <mergeCell ref="M434:O434"/>
    <mergeCell ref="P434:R434"/>
    <mergeCell ref="S434:T434"/>
    <mergeCell ref="U434:W434"/>
    <mergeCell ref="X434:Z434"/>
    <mergeCell ref="A445:W445"/>
    <mergeCell ref="A440:P440"/>
    <mergeCell ref="Q440:R440"/>
    <mergeCell ref="A442:W442"/>
    <mergeCell ref="A443:W443"/>
    <mergeCell ref="A444:W444"/>
    <mergeCell ref="A632:Z632"/>
    <mergeCell ref="A447:A449"/>
    <mergeCell ref="B447:J449"/>
    <mergeCell ref="K447:N449"/>
    <mergeCell ref="O447:Q449"/>
    <mergeCell ref="R447:W447"/>
    <mergeCell ref="R448:T449"/>
    <mergeCell ref="U448:W449"/>
    <mergeCell ref="B450:J450"/>
    <mergeCell ref="K450:N450"/>
    <mergeCell ref="O450:Q450"/>
    <mergeCell ref="R450:T450"/>
    <mergeCell ref="U450:W450"/>
    <mergeCell ref="A451:A460"/>
    <mergeCell ref="B451:J451"/>
    <mergeCell ref="K451:N451"/>
    <mergeCell ref="O451:Q451"/>
    <mergeCell ref="B453:J453"/>
    <mergeCell ref="K453:N453"/>
    <mergeCell ref="O453:Q453"/>
    <mergeCell ref="U451:W451"/>
    <mergeCell ref="B452:J452"/>
    <mergeCell ref="K452:N452"/>
    <mergeCell ref="O452:Q452"/>
    <mergeCell ref="R452:T452"/>
    <mergeCell ref="U452:W452"/>
    <mergeCell ref="R451:T451"/>
    <mergeCell ref="U453:W453"/>
    <mergeCell ref="B454:J454"/>
    <mergeCell ref="K454:N454"/>
    <mergeCell ref="O454:Q454"/>
    <mergeCell ref="R454:T454"/>
    <mergeCell ref="U454:W454"/>
    <mergeCell ref="R453:T453"/>
    <mergeCell ref="U455:W455"/>
    <mergeCell ref="B456:J456"/>
    <mergeCell ref="K456:N456"/>
    <mergeCell ref="O456:Q456"/>
    <mergeCell ref="R456:T456"/>
    <mergeCell ref="U456:W456"/>
    <mergeCell ref="B455:J455"/>
    <mergeCell ref="K455:N455"/>
    <mergeCell ref="O455:Q455"/>
    <mergeCell ref="R455:T455"/>
    <mergeCell ref="U457:W457"/>
    <mergeCell ref="B458:J458"/>
    <mergeCell ref="K458:N458"/>
    <mergeCell ref="O458:Q458"/>
    <mergeCell ref="R458:T458"/>
    <mergeCell ref="U458:W458"/>
    <mergeCell ref="B457:J457"/>
    <mergeCell ref="K457:N457"/>
    <mergeCell ref="O457:Q457"/>
    <mergeCell ref="R457:T457"/>
    <mergeCell ref="U459:W459"/>
    <mergeCell ref="B460:J460"/>
    <mergeCell ref="K460:N460"/>
    <mergeCell ref="O460:Q460"/>
    <mergeCell ref="R460:T460"/>
    <mergeCell ref="U460:W460"/>
    <mergeCell ref="B459:J459"/>
    <mergeCell ref="K459:N459"/>
    <mergeCell ref="O459:Q459"/>
    <mergeCell ref="R459:T459"/>
    <mergeCell ref="U461:W461"/>
    <mergeCell ref="B462:J462"/>
    <mergeCell ref="K462:N462"/>
    <mergeCell ref="O462:Q462"/>
    <mergeCell ref="R462:T462"/>
    <mergeCell ref="U462:W462"/>
    <mergeCell ref="B461:J461"/>
    <mergeCell ref="K461:N461"/>
    <mergeCell ref="O461:Q461"/>
    <mergeCell ref="R461:T461"/>
    <mergeCell ref="U463:W463"/>
    <mergeCell ref="B464:J464"/>
    <mergeCell ref="K464:N464"/>
    <mergeCell ref="O464:Q464"/>
    <mergeCell ref="R464:T464"/>
    <mergeCell ref="U464:W464"/>
    <mergeCell ref="B463:J463"/>
    <mergeCell ref="K463:N463"/>
    <mergeCell ref="O463:Q463"/>
    <mergeCell ref="R463:T463"/>
    <mergeCell ref="U465:W465"/>
    <mergeCell ref="B466:J466"/>
    <mergeCell ref="K466:N466"/>
    <mergeCell ref="O466:Q466"/>
    <mergeCell ref="R466:T466"/>
    <mergeCell ref="U466:W466"/>
    <mergeCell ref="B465:J465"/>
    <mergeCell ref="K465:N465"/>
    <mergeCell ref="O465:Q465"/>
    <mergeCell ref="R465:T465"/>
    <mergeCell ref="A469:W469"/>
    <mergeCell ref="A470:W470"/>
    <mergeCell ref="A471:W471"/>
    <mergeCell ref="A631:Z631"/>
    <mergeCell ref="A472:W472"/>
    <mergeCell ref="A474:A475"/>
    <mergeCell ref="B474:J475"/>
    <mergeCell ref="K474:L475"/>
    <mergeCell ref="M474:N475"/>
    <mergeCell ref="O474:Q475"/>
    <mergeCell ref="R474:W474"/>
    <mergeCell ref="R475:T475"/>
    <mergeCell ref="U475:W475"/>
    <mergeCell ref="U478:W478"/>
    <mergeCell ref="B476:J476"/>
    <mergeCell ref="K476:L476"/>
    <mergeCell ref="M476:N476"/>
    <mergeCell ref="O476:Q476"/>
    <mergeCell ref="M479:N479"/>
    <mergeCell ref="O479:Q479"/>
    <mergeCell ref="R476:T476"/>
    <mergeCell ref="U476:W476"/>
    <mergeCell ref="A477:W477"/>
    <mergeCell ref="B478:J478"/>
    <mergeCell ref="K478:L478"/>
    <mergeCell ref="M478:N478"/>
    <mergeCell ref="O478:Q478"/>
    <mergeCell ref="R478:T478"/>
    <mergeCell ref="R479:T479"/>
    <mergeCell ref="U479:W479"/>
    <mergeCell ref="B480:J480"/>
    <mergeCell ref="K480:L480"/>
    <mergeCell ref="M480:N480"/>
    <mergeCell ref="O480:Q480"/>
    <mergeCell ref="R480:T480"/>
    <mergeCell ref="U480:W480"/>
    <mergeCell ref="B479:J479"/>
    <mergeCell ref="K479:L479"/>
    <mergeCell ref="B481:J481"/>
    <mergeCell ref="K481:L481"/>
    <mergeCell ref="M481:N481"/>
    <mergeCell ref="O481:Q481"/>
    <mergeCell ref="R483:T483"/>
    <mergeCell ref="U483:W483"/>
    <mergeCell ref="B482:J482"/>
    <mergeCell ref="K482:L482"/>
    <mergeCell ref="M482:N482"/>
    <mergeCell ref="O482:Q482"/>
    <mergeCell ref="R481:T481"/>
    <mergeCell ref="U481:W481"/>
    <mergeCell ref="R482:T482"/>
    <mergeCell ref="U482:W482"/>
    <mergeCell ref="R484:T484"/>
    <mergeCell ref="U484:W484"/>
    <mergeCell ref="B483:J483"/>
    <mergeCell ref="K483:L483"/>
    <mergeCell ref="B484:J484"/>
    <mergeCell ref="K484:L484"/>
    <mergeCell ref="M484:N484"/>
    <mergeCell ref="O484:Q484"/>
    <mergeCell ref="M483:N483"/>
    <mergeCell ref="O483:Q483"/>
    <mergeCell ref="B485:J485"/>
    <mergeCell ref="K485:L485"/>
    <mergeCell ref="M485:N485"/>
    <mergeCell ref="O485:Q485"/>
    <mergeCell ref="R487:T487"/>
    <mergeCell ref="U487:W487"/>
    <mergeCell ref="B486:J486"/>
    <mergeCell ref="K486:L486"/>
    <mergeCell ref="M486:N486"/>
    <mergeCell ref="O486:Q486"/>
    <mergeCell ref="R485:T485"/>
    <mergeCell ref="U485:W485"/>
    <mergeCell ref="R486:T486"/>
    <mergeCell ref="U486:W486"/>
    <mergeCell ref="R488:T488"/>
    <mergeCell ref="U488:W488"/>
    <mergeCell ref="B487:J487"/>
    <mergeCell ref="K487:L487"/>
    <mergeCell ref="B488:J488"/>
    <mergeCell ref="K488:L488"/>
    <mergeCell ref="M488:N488"/>
    <mergeCell ref="O488:Q488"/>
    <mergeCell ref="M487:N487"/>
    <mergeCell ref="O487:Q487"/>
    <mergeCell ref="A489:W489"/>
    <mergeCell ref="B490:J490"/>
    <mergeCell ref="K490:L490"/>
    <mergeCell ref="M490:N490"/>
    <mergeCell ref="O490:Q490"/>
    <mergeCell ref="R490:T490"/>
    <mergeCell ref="U490:W490"/>
    <mergeCell ref="U491:W491"/>
    <mergeCell ref="B492:J492"/>
    <mergeCell ref="K492:L492"/>
    <mergeCell ref="M492:N492"/>
    <mergeCell ref="O492:Q492"/>
    <mergeCell ref="R492:T492"/>
    <mergeCell ref="U492:W492"/>
    <mergeCell ref="B491:J491"/>
    <mergeCell ref="K491:L491"/>
    <mergeCell ref="M491:N491"/>
    <mergeCell ref="M493:N493"/>
    <mergeCell ref="O493:Q493"/>
    <mergeCell ref="R491:T491"/>
    <mergeCell ref="O491:Q491"/>
    <mergeCell ref="R493:T493"/>
    <mergeCell ref="U493:W493"/>
    <mergeCell ref="A494:W494"/>
    <mergeCell ref="B495:J495"/>
    <mergeCell ref="K495:L495"/>
    <mergeCell ref="M495:N495"/>
    <mergeCell ref="O495:Q495"/>
    <mergeCell ref="R495:T495"/>
    <mergeCell ref="U495:W495"/>
    <mergeCell ref="B493:J493"/>
    <mergeCell ref="K493:L493"/>
    <mergeCell ref="B496:J496"/>
    <mergeCell ref="K496:L496"/>
    <mergeCell ref="M496:N496"/>
    <mergeCell ref="O496:Q496"/>
    <mergeCell ref="R498:T498"/>
    <mergeCell ref="U498:W498"/>
    <mergeCell ref="B497:J497"/>
    <mergeCell ref="K497:L497"/>
    <mergeCell ref="M497:N497"/>
    <mergeCell ref="O497:Q497"/>
    <mergeCell ref="R496:T496"/>
    <mergeCell ref="U496:W496"/>
    <mergeCell ref="R497:T497"/>
    <mergeCell ref="U497:W497"/>
    <mergeCell ref="R499:T499"/>
    <mergeCell ref="U499:W499"/>
    <mergeCell ref="B498:J498"/>
    <mergeCell ref="K498:L498"/>
    <mergeCell ref="B499:J499"/>
    <mergeCell ref="K499:L499"/>
    <mergeCell ref="M499:N499"/>
    <mergeCell ref="O499:Q499"/>
    <mergeCell ref="M498:N498"/>
    <mergeCell ref="O498:Q498"/>
    <mergeCell ref="B500:J500"/>
    <mergeCell ref="K500:L500"/>
    <mergeCell ref="M500:N500"/>
    <mergeCell ref="O500:Q500"/>
    <mergeCell ref="R502:T502"/>
    <mergeCell ref="U502:W502"/>
    <mergeCell ref="B501:J501"/>
    <mergeCell ref="K501:L501"/>
    <mergeCell ref="M501:N501"/>
    <mergeCell ref="O501:Q501"/>
    <mergeCell ref="R500:T500"/>
    <mergeCell ref="U500:W500"/>
    <mergeCell ref="R501:T501"/>
    <mergeCell ref="U501:W501"/>
    <mergeCell ref="R503:T503"/>
    <mergeCell ref="U503:W503"/>
    <mergeCell ref="B502:J502"/>
    <mergeCell ref="K502:L502"/>
    <mergeCell ref="B503:J503"/>
    <mergeCell ref="K503:L503"/>
    <mergeCell ref="M503:N503"/>
    <mergeCell ref="O503:Q503"/>
    <mergeCell ref="M502:N502"/>
    <mergeCell ref="O502:Q502"/>
    <mergeCell ref="B504:J504"/>
    <mergeCell ref="K504:L504"/>
    <mergeCell ref="M504:N504"/>
    <mergeCell ref="O504:Q504"/>
    <mergeCell ref="R506:T506"/>
    <mergeCell ref="U506:W506"/>
    <mergeCell ref="B505:J505"/>
    <mergeCell ref="K505:L505"/>
    <mergeCell ref="M505:N505"/>
    <mergeCell ref="O505:Q505"/>
    <mergeCell ref="R504:T504"/>
    <mergeCell ref="U504:W504"/>
    <mergeCell ref="R505:T505"/>
    <mergeCell ref="U505:W505"/>
    <mergeCell ref="R507:T507"/>
    <mergeCell ref="U507:W507"/>
    <mergeCell ref="B506:J506"/>
    <mergeCell ref="K506:L506"/>
    <mergeCell ref="B507:J507"/>
    <mergeCell ref="K507:L507"/>
    <mergeCell ref="M507:N507"/>
    <mergeCell ref="O507:Q507"/>
    <mergeCell ref="M506:N506"/>
    <mergeCell ref="O506:Q506"/>
    <mergeCell ref="B508:J508"/>
    <mergeCell ref="K508:L508"/>
    <mergeCell ref="M508:N508"/>
    <mergeCell ref="O508:Q508"/>
    <mergeCell ref="R510:T510"/>
    <mergeCell ref="U510:W510"/>
    <mergeCell ref="B509:J509"/>
    <mergeCell ref="K509:L509"/>
    <mergeCell ref="M509:N509"/>
    <mergeCell ref="O509:Q509"/>
    <mergeCell ref="R508:T508"/>
    <mergeCell ref="U508:W508"/>
    <mergeCell ref="R509:T509"/>
    <mergeCell ref="U509:W509"/>
    <mergeCell ref="R511:T511"/>
    <mergeCell ref="U511:W511"/>
    <mergeCell ref="B510:J510"/>
    <mergeCell ref="K510:L510"/>
    <mergeCell ref="B511:J511"/>
    <mergeCell ref="K511:L511"/>
    <mergeCell ref="M511:N511"/>
    <mergeCell ref="O511:Q511"/>
    <mergeCell ref="M510:N510"/>
    <mergeCell ref="O510:Q510"/>
    <mergeCell ref="B512:J512"/>
    <mergeCell ref="K512:L512"/>
    <mergeCell ref="M512:N512"/>
    <mergeCell ref="O512:Q512"/>
    <mergeCell ref="B513:J513"/>
    <mergeCell ref="K513:L513"/>
    <mergeCell ref="M513:N513"/>
    <mergeCell ref="O513:Q513"/>
    <mergeCell ref="M514:N514"/>
    <mergeCell ref="O514:Q514"/>
    <mergeCell ref="R512:T512"/>
    <mergeCell ref="U512:W512"/>
    <mergeCell ref="R513:T513"/>
    <mergeCell ref="U513:W513"/>
    <mergeCell ref="R514:T514"/>
    <mergeCell ref="U514:W514"/>
    <mergeCell ref="B514:J514"/>
    <mergeCell ref="K514:L514"/>
    <mergeCell ref="B515:J515"/>
    <mergeCell ref="K515:L515"/>
    <mergeCell ref="Y515:AD515"/>
    <mergeCell ref="A517:W517"/>
    <mergeCell ref="A518:W518"/>
    <mergeCell ref="A519:W519"/>
    <mergeCell ref="R515:T515"/>
    <mergeCell ref="U515:W515"/>
    <mergeCell ref="M515:N515"/>
    <mergeCell ref="O515:Q515"/>
    <mergeCell ref="A520:W520"/>
    <mergeCell ref="A522:A523"/>
    <mergeCell ref="B522:I523"/>
    <mergeCell ref="J522:K523"/>
    <mergeCell ref="L522:M523"/>
    <mergeCell ref="N522:O523"/>
    <mergeCell ref="P522:Q523"/>
    <mergeCell ref="R522:W522"/>
    <mergeCell ref="R523:T523"/>
    <mergeCell ref="U523:W523"/>
    <mergeCell ref="B524:I524"/>
    <mergeCell ref="J524:K524"/>
    <mergeCell ref="L524:M524"/>
    <mergeCell ref="N524:O524"/>
    <mergeCell ref="P524:Q524"/>
    <mergeCell ref="R524:T524"/>
    <mergeCell ref="U524:W524"/>
    <mergeCell ref="B525:I525"/>
    <mergeCell ref="J525:K525"/>
    <mergeCell ref="L525:M525"/>
    <mergeCell ref="N525:O525"/>
    <mergeCell ref="P525:Q525"/>
    <mergeCell ref="R525:T525"/>
    <mergeCell ref="U525:W525"/>
    <mergeCell ref="B526:I526"/>
    <mergeCell ref="J526:K526"/>
    <mergeCell ref="L526:M526"/>
    <mergeCell ref="N526:O526"/>
    <mergeCell ref="P526:Q526"/>
    <mergeCell ref="R526:T526"/>
    <mergeCell ref="U526:W526"/>
    <mergeCell ref="B527:I527"/>
    <mergeCell ref="J527:K527"/>
    <mergeCell ref="L527:M527"/>
    <mergeCell ref="N527:O527"/>
    <mergeCell ref="P527:Q527"/>
    <mergeCell ref="R527:T527"/>
    <mergeCell ref="U527:W527"/>
    <mergeCell ref="B528:I528"/>
    <mergeCell ref="J528:K528"/>
    <mergeCell ref="L528:M528"/>
    <mergeCell ref="N528:O528"/>
    <mergeCell ref="P528:Q528"/>
    <mergeCell ref="R528:T528"/>
    <mergeCell ref="U528:W528"/>
    <mergeCell ref="B529:I529"/>
    <mergeCell ref="J529:K529"/>
    <mergeCell ref="L529:M529"/>
    <mergeCell ref="N529:O529"/>
    <mergeCell ref="P529:Q529"/>
    <mergeCell ref="R529:T529"/>
    <mergeCell ref="U529:W529"/>
    <mergeCell ref="B530:I530"/>
    <mergeCell ref="J530:K530"/>
    <mergeCell ref="L530:M530"/>
    <mergeCell ref="N530:O530"/>
    <mergeCell ref="P530:Q530"/>
    <mergeCell ref="R530:T530"/>
    <mergeCell ref="U530:W530"/>
    <mergeCell ref="B531:I531"/>
    <mergeCell ref="J531:K531"/>
    <mergeCell ref="L531:M531"/>
    <mergeCell ref="N531:O531"/>
    <mergeCell ref="P531:Q531"/>
    <mergeCell ref="R531:T531"/>
    <mergeCell ref="U531:W531"/>
    <mergeCell ref="B532:I532"/>
    <mergeCell ref="J532:K532"/>
    <mergeCell ref="L532:M532"/>
    <mergeCell ref="N532:O532"/>
    <mergeCell ref="P532:Q532"/>
    <mergeCell ref="R532:T532"/>
    <mergeCell ref="U532:W532"/>
    <mergeCell ref="B533:I533"/>
    <mergeCell ref="J533:K533"/>
    <mergeCell ref="L533:M533"/>
    <mergeCell ref="N533:O533"/>
    <mergeCell ref="P533:Q533"/>
    <mergeCell ref="R533:T533"/>
    <mergeCell ref="U533:W533"/>
    <mergeCell ref="B534:I534"/>
    <mergeCell ref="J534:K534"/>
    <mergeCell ref="L534:M534"/>
    <mergeCell ref="N534:O534"/>
    <mergeCell ref="P534:Q534"/>
    <mergeCell ref="R534:T534"/>
    <mergeCell ref="U534:W534"/>
    <mergeCell ref="B535:I535"/>
    <mergeCell ref="J535:K535"/>
    <mergeCell ref="L535:M535"/>
    <mergeCell ref="N535:O535"/>
    <mergeCell ref="P535:Q535"/>
    <mergeCell ref="R535:T535"/>
    <mergeCell ref="U535:W535"/>
    <mergeCell ref="B536:I536"/>
    <mergeCell ref="J536:K536"/>
    <mergeCell ref="L536:M536"/>
    <mergeCell ref="N536:O536"/>
    <mergeCell ref="P536:Q536"/>
    <mergeCell ref="R536:T536"/>
    <mergeCell ref="U536:W536"/>
    <mergeCell ref="B537:I537"/>
    <mergeCell ref="J537:K537"/>
    <mergeCell ref="L537:M537"/>
    <mergeCell ref="N537:O537"/>
    <mergeCell ref="P537:Q537"/>
    <mergeCell ref="R537:T537"/>
    <mergeCell ref="U537:W537"/>
    <mergeCell ref="B538:I538"/>
    <mergeCell ref="J538:K538"/>
    <mergeCell ref="L538:M538"/>
    <mergeCell ref="N538:O538"/>
    <mergeCell ref="P538:Q538"/>
    <mergeCell ref="R538:T538"/>
    <mergeCell ref="U538:W538"/>
    <mergeCell ref="B539:I539"/>
    <mergeCell ref="J539:K539"/>
    <mergeCell ref="L539:M539"/>
    <mergeCell ref="N539:O539"/>
    <mergeCell ref="P539:Q539"/>
    <mergeCell ref="R539:T539"/>
    <mergeCell ref="U539:W539"/>
    <mergeCell ref="B540:I540"/>
    <mergeCell ref="J540:K540"/>
    <mergeCell ref="L540:M540"/>
    <mergeCell ref="N540:O540"/>
    <mergeCell ref="P540:Q540"/>
    <mergeCell ref="R540:T540"/>
    <mergeCell ref="U540:W540"/>
    <mergeCell ref="B541:I541"/>
    <mergeCell ref="J541:K541"/>
    <mergeCell ref="L541:M541"/>
    <mergeCell ref="N541:O541"/>
    <mergeCell ref="P541:Q541"/>
    <mergeCell ref="R541:T541"/>
    <mergeCell ref="U541:W541"/>
    <mergeCell ref="B542:I542"/>
    <mergeCell ref="J542:K542"/>
    <mergeCell ref="L542:M542"/>
    <mergeCell ref="N542:O542"/>
    <mergeCell ref="P542:Q542"/>
    <mergeCell ref="R542:T542"/>
    <mergeCell ref="U542:W542"/>
    <mergeCell ref="B543:I543"/>
    <mergeCell ref="J543:K543"/>
    <mergeCell ref="L543:M543"/>
    <mergeCell ref="N543:O543"/>
    <mergeCell ref="P543:Q543"/>
    <mergeCell ref="R543:T543"/>
    <mergeCell ref="U543:W543"/>
    <mergeCell ref="B544:I544"/>
    <mergeCell ref="J544:K544"/>
    <mergeCell ref="L544:M544"/>
    <mergeCell ref="N544:O544"/>
    <mergeCell ref="P544:Q544"/>
    <mergeCell ref="R544:T544"/>
    <mergeCell ref="U544:W544"/>
    <mergeCell ref="B545:I545"/>
    <mergeCell ref="J545:K545"/>
    <mergeCell ref="L545:M545"/>
    <mergeCell ref="N545:O545"/>
    <mergeCell ref="P545:Q545"/>
    <mergeCell ref="R545:T545"/>
    <mergeCell ref="U545:W545"/>
    <mergeCell ref="B546:I546"/>
    <mergeCell ref="J546:K546"/>
    <mergeCell ref="L546:M546"/>
    <mergeCell ref="N546:O546"/>
    <mergeCell ref="P546:Q546"/>
    <mergeCell ref="R546:T546"/>
    <mergeCell ref="U546:W546"/>
    <mergeCell ref="B547:I547"/>
    <mergeCell ref="J547:K547"/>
    <mergeCell ref="L547:M547"/>
    <mergeCell ref="N547:O547"/>
    <mergeCell ref="P547:Q547"/>
    <mergeCell ref="R547:T547"/>
    <mergeCell ref="U547:W547"/>
    <mergeCell ref="B548:I548"/>
    <mergeCell ref="J548:K548"/>
    <mergeCell ref="L548:M548"/>
    <mergeCell ref="N548:O548"/>
    <mergeCell ref="P548:Q548"/>
    <mergeCell ref="R548:T548"/>
    <mergeCell ref="U548:W548"/>
    <mergeCell ref="B549:I549"/>
    <mergeCell ref="J549:K549"/>
    <mergeCell ref="L549:M549"/>
    <mergeCell ref="N549:O549"/>
    <mergeCell ref="P549:Q549"/>
    <mergeCell ref="R549:T549"/>
    <mergeCell ref="U549:W549"/>
    <mergeCell ref="B550:I550"/>
    <mergeCell ref="J550:K550"/>
    <mergeCell ref="L550:M550"/>
    <mergeCell ref="N550:O550"/>
    <mergeCell ref="P550:Q550"/>
    <mergeCell ref="R550:T550"/>
    <mergeCell ref="U550:W550"/>
    <mergeCell ref="B551:I551"/>
    <mergeCell ref="J551:K551"/>
    <mergeCell ref="L551:M551"/>
    <mergeCell ref="N551:O551"/>
    <mergeCell ref="P551:Q551"/>
    <mergeCell ref="R551:T551"/>
    <mergeCell ref="U551:W551"/>
    <mergeCell ref="B552:I552"/>
    <mergeCell ref="J552:K552"/>
    <mergeCell ref="L552:M552"/>
    <mergeCell ref="N552:O552"/>
    <mergeCell ref="P552:Q552"/>
    <mergeCell ref="R552:T552"/>
    <mergeCell ref="U552:W552"/>
    <mergeCell ref="B553:I553"/>
    <mergeCell ref="J553:K553"/>
    <mergeCell ref="L553:M553"/>
    <mergeCell ref="N553:O553"/>
    <mergeCell ref="P553:Q553"/>
    <mergeCell ref="R553:T553"/>
    <mergeCell ref="U553:W553"/>
    <mergeCell ref="B554:I554"/>
    <mergeCell ref="J554:K554"/>
    <mergeCell ref="L554:M554"/>
    <mergeCell ref="N554:O554"/>
    <mergeCell ref="P554:Q554"/>
    <mergeCell ref="R554:T554"/>
    <mergeCell ref="U554:W554"/>
    <mergeCell ref="B555:I555"/>
    <mergeCell ref="J555:K555"/>
    <mergeCell ref="L555:M555"/>
    <mergeCell ref="N555:O555"/>
    <mergeCell ref="P555:Q555"/>
    <mergeCell ref="R555:T555"/>
    <mergeCell ref="U555:W555"/>
    <mergeCell ref="B556:I556"/>
    <mergeCell ref="J556:K556"/>
    <mergeCell ref="L556:M556"/>
    <mergeCell ref="N556:O556"/>
    <mergeCell ref="P556:Q556"/>
    <mergeCell ref="R556:T556"/>
    <mergeCell ref="U556:W556"/>
    <mergeCell ref="B557:I557"/>
    <mergeCell ref="J557:K557"/>
    <mergeCell ref="L557:M557"/>
    <mergeCell ref="N557:O557"/>
    <mergeCell ref="P557:Q557"/>
    <mergeCell ref="R557:T557"/>
    <mergeCell ref="U557:W557"/>
    <mergeCell ref="B558:I558"/>
    <mergeCell ref="J558:K558"/>
    <mergeCell ref="L558:M558"/>
    <mergeCell ref="N558:O558"/>
    <mergeCell ref="P558:Q558"/>
    <mergeCell ref="R558:T558"/>
    <mergeCell ref="U558:W558"/>
    <mergeCell ref="B559:I559"/>
    <mergeCell ref="J559:K559"/>
    <mergeCell ref="L559:M559"/>
    <mergeCell ref="N559:O559"/>
    <mergeCell ref="P559:Q559"/>
    <mergeCell ref="R559:T559"/>
    <mergeCell ref="U559:W559"/>
    <mergeCell ref="B560:I560"/>
    <mergeCell ref="J560:K560"/>
    <mergeCell ref="L560:M560"/>
    <mergeCell ref="N560:O560"/>
    <mergeCell ref="P560:Q560"/>
    <mergeCell ref="R560:T560"/>
    <mergeCell ref="U560:W560"/>
    <mergeCell ref="B561:I561"/>
    <mergeCell ref="J561:K561"/>
    <mergeCell ref="L561:M561"/>
    <mergeCell ref="N561:O561"/>
    <mergeCell ref="P561:Q561"/>
    <mergeCell ref="R561:T561"/>
    <mergeCell ref="U561:W561"/>
    <mergeCell ref="B562:I562"/>
    <mergeCell ref="J562:K562"/>
    <mergeCell ref="L562:M562"/>
    <mergeCell ref="N562:O562"/>
    <mergeCell ref="P562:Q562"/>
    <mergeCell ref="R562:T562"/>
    <mergeCell ref="U562:W562"/>
    <mergeCell ref="B563:I563"/>
    <mergeCell ref="J563:K563"/>
    <mergeCell ref="L563:M563"/>
    <mergeCell ref="N563:O563"/>
    <mergeCell ref="P563:Q563"/>
    <mergeCell ref="R563:T563"/>
    <mergeCell ref="U563:W563"/>
    <mergeCell ref="B564:I564"/>
    <mergeCell ref="J564:K564"/>
    <mergeCell ref="L564:M564"/>
    <mergeCell ref="N564:O564"/>
    <mergeCell ref="P564:Q564"/>
    <mergeCell ref="R564:T564"/>
    <mergeCell ref="U564:W564"/>
    <mergeCell ref="B565:I565"/>
    <mergeCell ref="J565:K565"/>
    <mergeCell ref="L565:M565"/>
    <mergeCell ref="N565:O565"/>
    <mergeCell ref="P565:Q565"/>
    <mergeCell ref="R565:T565"/>
    <mergeCell ref="U565:W565"/>
    <mergeCell ref="B566:I566"/>
    <mergeCell ref="J566:K566"/>
    <mergeCell ref="L566:M566"/>
    <mergeCell ref="N566:O566"/>
    <mergeCell ref="P566:Q566"/>
    <mergeCell ref="R566:T566"/>
    <mergeCell ref="U566:W566"/>
    <mergeCell ref="B567:I567"/>
    <mergeCell ref="J567:K567"/>
    <mergeCell ref="L567:M567"/>
    <mergeCell ref="N567:O567"/>
    <mergeCell ref="P567:Q567"/>
    <mergeCell ref="R567:T567"/>
    <mergeCell ref="U567:W567"/>
    <mergeCell ref="B568:I568"/>
    <mergeCell ref="J568:K568"/>
    <mergeCell ref="L568:M568"/>
    <mergeCell ref="N568:O568"/>
    <mergeCell ref="P568:Q568"/>
    <mergeCell ref="R568:T568"/>
    <mergeCell ref="U568:W568"/>
    <mergeCell ref="B569:I569"/>
    <mergeCell ref="J569:K569"/>
    <mergeCell ref="L569:M569"/>
    <mergeCell ref="N569:O569"/>
    <mergeCell ref="P569:Q569"/>
    <mergeCell ref="R569:T569"/>
    <mergeCell ref="U569:W569"/>
    <mergeCell ref="B570:I570"/>
    <mergeCell ref="J570:K570"/>
    <mergeCell ref="L570:M570"/>
    <mergeCell ref="N570:O570"/>
    <mergeCell ref="P570:Q570"/>
    <mergeCell ref="R570:T570"/>
    <mergeCell ref="U570:W570"/>
    <mergeCell ref="B571:I571"/>
    <mergeCell ref="J571:K571"/>
    <mergeCell ref="L571:M571"/>
    <mergeCell ref="N571:O571"/>
    <mergeCell ref="P571:Q571"/>
    <mergeCell ref="R571:T571"/>
    <mergeCell ref="U571:W571"/>
    <mergeCell ref="B572:I572"/>
    <mergeCell ref="J572:K572"/>
    <mergeCell ref="L572:M572"/>
    <mergeCell ref="N572:O572"/>
    <mergeCell ref="P572:Q572"/>
    <mergeCell ref="R572:T572"/>
    <mergeCell ref="U572:W572"/>
    <mergeCell ref="B573:I573"/>
    <mergeCell ref="J573:K573"/>
    <mergeCell ref="L573:M573"/>
    <mergeCell ref="N573:O573"/>
    <mergeCell ref="P573:Q573"/>
    <mergeCell ref="R573:T573"/>
    <mergeCell ref="U573:W573"/>
    <mergeCell ref="B574:I574"/>
    <mergeCell ref="J574:K574"/>
    <mergeCell ref="L574:M574"/>
    <mergeCell ref="N574:O574"/>
    <mergeCell ref="P574:Q574"/>
    <mergeCell ref="R574:T574"/>
    <mergeCell ref="U574:W574"/>
    <mergeCell ref="B575:I575"/>
    <mergeCell ref="J575:K575"/>
    <mergeCell ref="L575:M575"/>
    <mergeCell ref="N575:O575"/>
    <mergeCell ref="P575:Q575"/>
    <mergeCell ref="R575:T575"/>
    <mergeCell ref="U575:W575"/>
    <mergeCell ref="B576:I576"/>
    <mergeCell ref="J576:K576"/>
    <mergeCell ref="L576:M576"/>
    <mergeCell ref="N576:O576"/>
    <mergeCell ref="P576:Q576"/>
    <mergeCell ref="R576:T576"/>
    <mergeCell ref="U576:W576"/>
    <mergeCell ref="B577:I577"/>
    <mergeCell ref="J577:K577"/>
    <mergeCell ref="L577:M577"/>
    <mergeCell ref="N577:O577"/>
    <mergeCell ref="P577:Q577"/>
    <mergeCell ref="R577:T577"/>
    <mergeCell ref="U577:W577"/>
    <mergeCell ref="B578:I578"/>
    <mergeCell ref="J578:K578"/>
    <mergeCell ref="L578:M578"/>
    <mergeCell ref="N578:O578"/>
    <mergeCell ref="P578:Q578"/>
    <mergeCell ref="R578:T578"/>
    <mergeCell ref="U578:W578"/>
    <mergeCell ref="B579:I579"/>
    <mergeCell ref="J579:K579"/>
    <mergeCell ref="L579:M579"/>
    <mergeCell ref="N579:O579"/>
    <mergeCell ref="P579:Q579"/>
    <mergeCell ref="R579:T579"/>
    <mergeCell ref="U579:W579"/>
    <mergeCell ref="B580:I580"/>
    <mergeCell ref="J580:K580"/>
    <mergeCell ref="L580:M580"/>
    <mergeCell ref="N580:O580"/>
    <mergeCell ref="P580:Q580"/>
    <mergeCell ref="R580:T580"/>
    <mergeCell ref="U580:W580"/>
    <mergeCell ref="B581:I581"/>
    <mergeCell ref="J581:K581"/>
    <mergeCell ref="L581:M581"/>
    <mergeCell ref="N581:O581"/>
    <mergeCell ref="P581:Q581"/>
    <mergeCell ref="R581:T581"/>
    <mergeCell ref="U581:W581"/>
    <mergeCell ref="B582:I582"/>
    <mergeCell ref="J582:K582"/>
    <mergeCell ref="L582:M582"/>
    <mergeCell ref="N582:O582"/>
    <mergeCell ref="P582:Q582"/>
    <mergeCell ref="R582:T582"/>
    <mergeCell ref="U582:W582"/>
    <mergeCell ref="B583:I583"/>
    <mergeCell ref="J583:K583"/>
    <mergeCell ref="L583:M583"/>
    <mergeCell ref="N583:O583"/>
    <mergeCell ref="P583:Q583"/>
    <mergeCell ref="R583:T583"/>
    <mergeCell ref="U583:W583"/>
    <mergeCell ref="B584:I584"/>
    <mergeCell ref="J584:K584"/>
    <mergeCell ref="L584:M584"/>
    <mergeCell ref="N584:O584"/>
    <mergeCell ref="P584:Q584"/>
    <mergeCell ref="R584:T584"/>
    <mergeCell ref="U584:W584"/>
    <mergeCell ref="B585:I585"/>
    <mergeCell ref="J585:K585"/>
    <mergeCell ref="L585:M585"/>
    <mergeCell ref="N585:O585"/>
    <mergeCell ref="P585:Q585"/>
    <mergeCell ref="R585:T585"/>
    <mergeCell ref="U585:W585"/>
    <mergeCell ref="B586:I586"/>
    <mergeCell ref="J586:K586"/>
    <mergeCell ref="L586:M586"/>
    <mergeCell ref="N586:O586"/>
    <mergeCell ref="P586:Q586"/>
    <mergeCell ref="R586:T586"/>
    <mergeCell ref="U586:W586"/>
    <mergeCell ref="B587:I587"/>
    <mergeCell ref="J587:K587"/>
    <mergeCell ref="L587:M587"/>
    <mergeCell ref="N587:O587"/>
    <mergeCell ref="P587:Q587"/>
    <mergeCell ref="R587:T587"/>
    <mergeCell ref="U587:W587"/>
    <mergeCell ref="B588:I588"/>
    <mergeCell ref="J588:K588"/>
    <mergeCell ref="L588:M588"/>
    <mergeCell ref="N588:O588"/>
    <mergeCell ref="P588:Q588"/>
    <mergeCell ref="R588:T588"/>
    <mergeCell ref="U588:W588"/>
    <mergeCell ref="B589:I589"/>
    <mergeCell ref="J589:K589"/>
    <mergeCell ref="L589:M589"/>
    <mergeCell ref="N589:O589"/>
    <mergeCell ref="P589:Q589"/>
    <mergeCell ref="R589:T589"/>
    <mergeCell ref="U589:W589"/>
    <mergeCell ref="B590:I590"/>
    <mergeCell ref="J590:K590"/>
    <mergeCell ref="L590:M590"/>
    <mergeCell ref="N590:O590"/>
    <mergeCell ref="P590:Q590"/>
    <mergeCell ref="R590:T590"/>
    <mergeCell ref="U590:W590"/>
    <mergeCell ref="B591:I591"/>
    <mergeCell ref="J591:K591"/>
    <mergeCell ref="L591:M591"/>
    <mergeCell ref="N591:O591"/>
    <mergeCell ref="P591:Q591"/>
    <mergeCell ref="R591:T591"/>
    <mergeCell ref="U591:W591"/>
    <mergeCell ref="B592:I592"/>
    <mergeCell ref="J592:K592"/>
    <mergeCell ref="L592:M592"/>
    <mergeCell ref="N592:O592"/>
    <mergeCell ref="P592:Q592"/>
    <mergeCell ref="R592:T592"/>
    <mergeCell ref="U592:W592"/>
    <mergeCell ref="B593:I593"/>
    <mergeCell ref="J593:K593"/>
    <mergeCell ref="L593:M593"/>
    <mergeCell ref="N593:O593"/>
    <mergeCell ref="P593:Q593"/>
    <mergeCell ref="R593:T593"/>
    <mergeCell ref="U593:W593"/>
    <mergeCell ref="B594:I594"/>
    <mergeCell ref="J594:K594"/>
    <mergeCell ref="L594:M594"/>
    <mergeCell ref="N594:O594"/>
    <mergeCell ref="P594:Q594"/>
    <mergeCell ref="R594:T594"/>
    <mergeCell ref="U594:W594"/>
    <mergeCell ref="B595:I595"/>
    <mergeCell ref="J595:K595"/>
    <mergeCell ref="L595:M595"/>
    <mergeCell ref="N595:O595"/>
    <mergeCell ref="P595:Q595"/>
    <mergeCell ref="R595:T595"/>
    <mergeCell ref="U595:W595"/>
    <mergeCell ref="B596:I596"/>
    <mergeCell ref="J596:K596"/>
    <mergeCell ref="L596:M596"/>
    <mergeCell ref="N596:O596"/>
    <mergeCell ref="P596:Q596"/>
    <mergeCell ref="R596:T596"/>
    <mergeCell ref="U596:W596"/>
    <mergeCell ref="B597:I597"/>
    <mergeCell ref="J597:K597"/>
    <mergeCell ref="L597:M597"/>
    <mergeCell ref="N597:O597"/>
    <mergeCell ref="P597:Q597"/>
    <mergeCell ref="R597:T597"/>
    <mergeCell ref="U597:W597"/>
    <mergeCell ref="B598:I598"/>
    <mergeCell ref="J598:K598"/>
    <mergeCell ref="L598:M598"/>
    <mergeCell ref="N598:O598"/>
    <mergeCell ref="P598:Q598"/>
    <mergeCell ref="R598:T598"/>
    <mergeCell ref="U598:W598"/>
    <mergeCell ref="B599:I599"/>
    <mergeCell ref="J599:K599"/>
    <mergeCell ref="L599:M599"/>
    <mergeCell ref="N599:O599"/>
    <mergeCell ref="P599:Q599"/>
    <mergeCell ref="R599:T599"/>
    <mergeCell ref="U599:W599"/>
    <mergeCell ref="B600:I600"/>
    <mergeCell ref="J600:K600"/>
    <mergeCell ref="L600:M600"/>
    <mergeCell ref="N600:O600"/>
    <mergeCell ref="P600:Q600"/>
    <mergeCell ref="R600:T600"/>
    <mergeCell ref="U600:W600"/>
    <mergeCell ref="B601:I601"/>
    <mergeCell ref="J601:K601"/>
    <mergeCell ref="L601:M601"/>
    <mergeCell ref="N601:O601"/>
    <mergeCell ref="P601:Q601"/>
    <mergeCell ref="R601:T601"/>
    <mergeCell ref="U601:W601"/>
    <mergeCell ref="B602:I602"/>
    <mergeCell ref="J602:K602"/>
    <mergeCell ref="L602:M602"/>
    <mergeCell ref="N602:O602"/>
    <mergeCell ref="P602:Q602"/>
    <mergeCell ref="R602:T602"/>
    <mergeCell ref="U602:W602"/>
    <mergeCell ref="B603:I603"/>
    <mergeCell ref="J603:K603"/>
    <mergeCell ref="L603:M603"/>
    <mergeCell ref="N603:O603"/>
    <mergeCell ref="P603:Q603"/>
    <mergeCell ref="R603:T603"/>
    <mergeCell ref="U603:W603"/>
    <mergeCell ref="B604:I604"/>
    <mergeCell ref="J604:K604"/>
    <mergeCell ref="L604:M604"/>
    <mergeCell ref="N604:O604"/>
    <mergeCell ref="P604:Q604"/>
    <mergeCell ref="R604:T604"/>
    <mergeCell ref="U604:W604"/>
    <mergeCell ref="B605:I605"/>
    <mergeCell ref="J605:K605"/>
    <mergeCell ref="L605:M605"/>
    <mergeCell ref="N605:O605"/>
    <mergeCell ref="P605:Q605"/>
    <mergeCell ref="R605:T605"/>
    <mergeCell ref="U605:W605"/>
    <mergeCell ref="B606:I606"/>
    <mergeCell ref="J606:K606"/>
    <mergeCell ref="L606:M606"/>
    <mergeCell ref="N606:O606"/>
    <mergeCell ref="P606:Q606"/>
    <mergeCell ref="R606:T606"/>
    <mergeCell ref="U606:W606"/>
    <mergeCell ref="B607:I607"/>
    <mergeCell ref="J607:K607"/>
    <mergeCell ref="L607:M607"/>
    <mergeCell ref="N607:O607"/>
    <mergeCell ref="P607:Q607"/>
    <mergeCell ref="R607:T607"/>
    <mergeCell ref="U607:W607"/>
    <mergeCell ref="B608:I608"/>
    <mergeCell ref="J608:K608"/>
    <mergeCell ref="L608:M608"/>
    <mergeCell ref="N608:O608"/>
    <mergeCell ref="P608:Q608"/>
    <mergeCell ref="R608:T608"/>
    <mergeCell ref="U608:W608"/>
    <mergeCell ref="B609:I609"/>
    <mergeCell ref="J609:K609"/>
    <mergeCell ref="L609:M609"/>
    <mergeCell ref="N609:O609"/>
    <mergeCell ref="P609:Q609"/>
    <mergeCell ref="R609:T609"/>
    <mergeCell ref="U609:W609"/>
    <mergeCell ref="B610:I610"/>
    <mergeCell ref="J610:K610"/>
    <mergeCell ref="L610:M610"/>
    <mergeCell ref="N610:O610"/>
    <mergeCell ref="P610:Q610"/>
    <mergeCell ref="R610:T610"/>
    <mergeCell ref="U610:W610"/>
    <mergeCell ref="B611:I611"/>
    <mergeCell ref="J611:K611"/>
    <mergeCell ref="L611:M611"/>
    <mergeCell ref="N611:O611"/>
    <mergeCell ref="P611:Q611"/>
    <mergeCell ref="R611:T611"/>
    <mergeCell ref="U611:W611"/>
    <mergeCell ref="B612:I612"/>
    <mergeCell ref="J612:K612"/>
    <mergeCell ref="L612:M612"/>
    <mergeCell ref="N612:O612"/>
    <mergeCell ref="P612:Q612"/>
    <mergeCell ref="R612:T612"/>
    <mergeCell ref="U612:W612"/>
    <mergeCell ref="B613:I613"/>
    <mergeCell ref="J613:K613"/>
    <mergeCell ref="L613:M613"/>
    <mergeCell ref="N613:O613"/>
    <mergeCell ref="P613:Q613"/>
    <mergeCell ref="R613:T613"/>
    <mergeCell ref="U613:W613"/>
    <mergeCell ref="B614:I614"/>
    <mergeCell ref="J614:K614"/>
    <mergeCell ref="L614:M614"/>
    <mergeCell ref="N614:O614"/>
    <mergeCell ref="P614:Q614"/>
    <mergeCell ref="R614:T614"/>
    <mergeCell ref="U614:W614"/>
    <mergeCell ref="B615:I615"/>
    <mergeCell ref="J615:K615"/>
    <mergeCell ref="L615:M615"/>
    <mergeCell ref="N615:O615"/>
    <mergeCell ref="P615:Q615"/>
    <mergeCell ref="R615:T615"/>
    <mergeCell ref="U615:W615"/>
    <mergeCell ref="B616:I616"/>
    <mergeCell ref="J616:K616"/>
    <mergeCell ref="L616:M616"/>
    <mergeCell ref="N616:O616"/>
    <mergeCell ref="P616:Q616"/>
    <mergeCell ref="R616:T616"/>
    <mergeCell ref="U616:W616"/>
    <mergeCell ref="B617:I617"/>
    <mergeCell ref="J617:K617"/>
    <mergeCell ref="L617:M617"/>
    <mergeCell ref="N617:O617"/>
    <mergeCell ref="P617:Q617"/>
    <mergeCell ref="R617:T617"/>
    <mergeCell ref="U617:W617"/>
    <mergeCell ref="B618:I618"/>
    <mergeCell ref="J618:K618"/>
    <mergeCell ref="L618:M618"/>
    <mergeCell ref="N618:O618"/>
    <mergeCell ref="P618:Q618"/>
    <mergeCell ref="R618:T618"/>
    <mergeCell ref="U618:W618"/>
    <mergeCell ref="B619:I619"/>
    <mergeCell ref="J619:K619"/>
    <mergeCell ref="L619:M619"/>
    <mergeCell ref="N619:O619"/>
    <mergeCell ref="P619:Q619"/>
    <mergeCell ref="R619:T619"/>
    <mergeCell ref="U619:W619"/>
    <mergeCell ref="B620:I620"/>
    <mergeCell ref="J620:K620"/>
    <mergeCell ref="L620:M620"/>
    <mergeCell ref="N620:O620"/>
    <mergeCell ref="P620:Q620"/>
    <mergeCell ref="R620:T620"/>
    <mergeCell ref="U620:W620"/>
    <mergeCell ref="B621:I621"/>
    <mergeCell ref="J621:K621"/>
    <mergeCell ref="L621:M621"/>
    <mergeCell ref="N621:O621"/>
    <mergeCell ref="P621:Q621"/>
    <mergeCell ref="R621:T621"/>
    <mergeCell ref="U621:W621"/>
    <mergeCell ref="B622:I622"/>
    <mergeCell ref="J622:K622"/>
    <mergeCell ref="L622:M622"/>
    <mergeCell ref="N622:O622"/>
    <mergeCell ref="P622:Q622"/>
    <mergeCell ref="R622:T622"/>
    <mergeCell ref="U622:W622"/>
    <mergeCell ref="B623:I623"/>
    <mergeCell ref="J623:K623"/>
    <mergeCell ref="L623:M623"/>
    <mergeCell ref="N623:O623"/>
    <mergeCell ref="P623:Q623"/>
    <mergeCell ref="R623:T623"/>
    <mergeCell ref="U623:W623"/>
    <mergeCell ref="B624:I624"/>
    <mergeCell ref="J624:K624"/>
    <mergeCell ref="L624:M624"/>
    <mergeCell ref="N624:O624"/>
    <mergeCell ref="P624:Q624"/>
    <mergeCell ref="R624:T624"/>
    <mergeCell ref="U624:W624"/>
    <mergeCell ref="B625:I625"/>
    <mergeCell ref="J625:K625"/>
    <mergeCell ref="L625:M625"/>
    <mergeCell ref="N625:O625"/>
    <mergeCell ref="P625:Q625"/>
    <mergeCell ref="R625:T625"/>
    <mergeCell ref="U625:W625"/>
    <mergeCell ref="B626:I626"/>
    <mergeCell ref="J626:K626"/>
    <mergeCell ref="L626:M626"/>
    <mergeCell ref="N626:O626"/>
    <mergeCell ref="P626:Q626"/>
    <mergeCell ref="R626:T626"/>
    <mergeCell ref="U626:W626"/>
    <mergeCell ref="B627:I627"/>
    <mergeCell ref="J627:K627"/>
    <mergeCell ref="L627:M627"/>
    <mergeCell ref="N627:O627"/>
    <mergeCell ref="P627:Q627"/>
    <mergeCell ref="R627:T627"/>
    <mergeCell ref="U627:W627"/>
    <mergeCell ref="B628:I628"/>
    <mergeCell ref="J628:K628"/>
    <mergeCell ref="L628:M628"/>
    <mergeCell ref="N628:O628"/>
    <mergeCell ref="P628:Q628"/>
    <mergeCell ref="R628:T628"/>
    <mergeCell ref="U628:W628"/>
    <mergeCell ref="B629:I629"/>
    <mergeCell ref="J629:K629"/>
    <mergeCell ref="L629:M629"/>
    <mergeCell ref="N629:O629"/>
    <mergeCell ref="P629:Q629"/>
    <mergeCell ref="R629:T629"/>
    <mergeCell ref="U629:W629"/>
    <mergeCell ref="A633:Z633"/>
    <mergeCell ref="A634:Z634"/>
    <mergeCell ref="A635:A636"/>
    <mergeCell ref="B635:H636"/>
    <mergeCell ref="I635:J636"/>
    <mergeCell ref="K635:L636"/>
    <mergeCell ref="M635:O636"/>
    <mergeCell ref="P635:R636"/>
    <mergeCell ref="S635:T636"/>
    <mergeCell ref="U635:Z635"/>
    <mergeCell ref="U636:W636"/>
    <mergeCell ref="X636:Z636"/>
    <mergeCell ref="B637:H637"/>
    <mergeCell ref="I637:J637"/>
    <mergeCell ref="K637:L637"/>
    <mergeCell ref="M637:O637"/>
    <mergeCell ref="P637:R637"/>
    <mergeCell ref="S637:T637"/>
    <mergeCell ref="U637:W637"/>
    <mergeCell ref="X637:Z637"/>
    <mergeCell ref="B638:H638"/>
    <mergeCell ref="I638:J638"/>
    <mergeCell ref="K638:L638"/>
    <mergeCell ref="M638:O638"/>
    <mergeCell ref="P638:R638"/>
    <mergeCell ref="S638:T638"/>
    <mergeCell ref="U638:W638"/>
    <mergeCell ref="X638:Z638"/>
    <mergeCell ref="B639:H639"/>
    <mergeCell ref="I639:J639"/>
    <mergeCell ref="K639:L639"/>
    <mergeCell ref="M639:O639"/>
    <mergeCell ref="P639:R639"/>
    <mergeCell ref="S639:T639"/>
    <mergeCell ref="U639:W639"/>
    <mergeCell ref="X639:Z639"/>
    <mergeCell ref="B640:H640"/>
    <mergeCell ref="I640:J640"/>
    <mergeCell ref="K640:L640"/>
    <mergeCell ref="M640:O640"/>
    <mergeCell ref="P640:R640"/>
    <mergeCell ref="S640:T640"/>
    <mergeCell ref="U640:W640"/>
    <mergeCell ref="X640:Z640"/>
    <mergeCell ref="B641:H641"/>
    <mergeCell ref="I641:J641"/>
    <mergeCell ref="K641:L641"/>
    <mergeCell ref="M641:O641"/>
    <mergeCell ref="P641:R641"/>
    <mergeCell ref="S641:T641"/>
    <mergeCell ref="U641:W641"/>
    <mergeCell ref="X641:Z641"/>
    <mergeCell ref="B642:H642"/>
    <mergeCell ref="I642:J642"/>
    <mergeCell ref="K642:L642"/>
    <mergeCell ref="M642:O642"/>
    <mergeCell ref="P642:R642"/>
    <mergeCell ref="S642:T642"/>
    <mergeCell ref="U642:W642"/>
    <mergeCell ref="X642:Z642"/>
    <mergeCell ref="B643:H643"/>
    <mergeCell ref="I643:J643"/>
    <mergeCell ref="K643:L643"/>
    <mergeCell ref="M643:O643"/>
    <mergeCell ref="P643:R643"/>
    <mergeCell ref="S643:T643"/>
    <mergeCell ref="U643:W643"/>
    <mergeCell ref="X643:Z643"/>
    <mergeCell ref="B644:H644"/>
    <mergeCell ref="I644:J644"/>
    <mergeCell ref="K644:L644"/>
    <mergeCell ref="M644:O644"/>
    <mergeCell ref="P644:R644"/>
    <mergeCell ref="S644:T644"/>
    <mergeCell ref="U644:W644"/>
    <mergeCell ref="X644:Z644"/>
    <mergeCell ref="B645:H645"/>
    <mergeCell ref="I645:J645"/>
    <mergeCell ref="K645:L645"/>
    <mergeCell ref="M645:O645"/>
    <mergeCell ref="P645:R645"/>
    <mergeCell ref="S645:T645"/>
    <mergeCell ref="U645:W645"/>
    <mergeCell ref="X645:Z645"/>
    <mergeCell ref="B646:H646"/>
    <mergeCell ref="I646:J646"/>
    <mergeCell ref="K646:L646"/>
    <mergeCell ref="M646:O646"/>
    <mergeCell ref="P646:R646"/>
    <mergeCell ref="S646:T646"/>
    <mergeCell ref="U646:W646"/>
    <mergeCell ref="X646:Z646"/>
    <mergeCell ref="B647:H647"/>
    <mergeCell ref="I647:J647"/>
    <mergeCell ref="K647:L647"/>
    <mergeCell ref="M647:O647"/>
    <mergeCell ref="P647:R647"/>
    <mergeCell ref="S647:T647"/>
    <mergeCell ref="U647:W647"/>
    <mergeCell ref="X647:Z647"/>
    <mergeCell ref="B648:H648"/>
    <mergeCell ref="I648:J648"/>
    <mergeCell ref="K648:L648"/>
    <mergeCell ref="M648:O648"/>
    <mergeCell ref="P648:R648"/>
    <mergeCell ref="S648:T648"/>
    <mergeCell ref="U648:W648"/>
    <mergeCell ref="X648:Z648"/>
    <mergeCell ref="B649:H649"/>
    <mergeCell ref="I649:J649"/>
    <mergeCell ref="K649:L649"/>
    <mergeCell ref="M649:O649"/>
    <mergeCell ref="P649:R649"/>
    <mergeCell ref="S649:T649"/>
    <mergeCell ref="U649:W649"/>
    <mergeCell ref="X649:Z649"/>
    <mergeCell ref="B650:H650"/>
    <mergeCell ref="I650:J650"/>
    <mergeCell ref="K650:L650"/>
    <mergeCell ref="M650:O650"/>
    <mergeCell ref="P650:R650"/>
    <mergeCell ref="S650:T650"/>
    <mergeCell ref="U650:W650"/>
    <mergeCell ref="X650:Z650"/>
    <mergeCell ref="B651:H651"/>
    <mergeCell ref="I651:J651"/>
    <mergeCell ref="K651:L651"/>
    <mergeCell ref="M651:O651"/>
    <mergeCell ref="P651:R651"/>
    <mergeCell ref="S651:T651"/>
    <mergeCell ref="U651:W651"/>
    <mergeCell ref="X651:Z651"/>
    <mergeCell ref="B652:H652"/>
    <mergeCell ref="I652:J652"/>
    <mergeCell ref="K652:L652"/>
    <mergeCell ref="M652:O652"/>
    <mergeCell ref="P652:R652"/>
    <mergeCell ref="S652:T652"/>
    <mergeCell ref="U652:W652"/>
    <mergeCell ref="X652:Z652"/>
    <mergeCell ref="A655:AJ655"/>
    <mergeCell ref="A656:AJ656"/>
    <mergeCell ref="A657:AJ657"/>
    <mergeCell ref="A658:P658"/>
    <mergeCell ref="Q658:R658"/>
    <mergeCell ref="S658:AJ658"/>
    <mergeCell ref="A660:A662"/>
    <mergeCell ref="B660:F662"/>
    <mergeCell ref="G660:AG660"/>
    <mergeCell ref="AH660:AJ662"/>
    <mergeCell ref="G661:I662"/>
    <mergeCell ref="J661:M662"/>
    <mergeCell ref="N661:O662"/>
    <mergeCell ref="P661:R662"/>
    <mergeCell ref="S661:U662"/>
    <mergeCell ref="V661:X662"/>
    <mergeCell ref="B663:F663"/>
    <mergeCell ref="G663:I663"/>
    <mergeCell ref="J663:M663"/>
    <mergeCell ref="N663:O663"/>
    <mergeCell ref="AE663:AG663"/>
    <mergeCell ref="AH663:AJ663"/>
    <mergeCell ref="Y661:AA662"/>
    <mergeCell ref="AB661:AD662"/>
    <mergeCell ref="AE661:AG662"/>
    <mergeCell ref="N664:O664"/>
    <mergeCell ref="Y663:AA663"/>
    <mergeCell ref="AB663:AD663"/>
    <mergeCell ref="P663:R663"/>
    <mergeCell ref="S663:U663"/>
    <mergeCell ref="V663:X663"/>
    <mergeCell ref="AB664:AD664"/>
    <mergeCell ref="AE664:AG664"/>
    <mergeCell ref="AH664:AJ664"/>
    <mergeCell ref="A667:W667"/>
    <mergeCell ref="P664:R664"/>
    <mergeCell ref="S664:U664"/>
    <mergeCell ref="V664:X664"/>
    <mergeCell ref="Y664:AA664"/>
    <mergeCell ref="B664:F664"/>
    <mergeCell ref="G664:I664"/>
    <mergeCell ref="J664:M664"/>
    <mergeCell ref="A668:W668"/>
    <mergeCell ref="A669:W669"/>
    <mergeCell ref="A670:W670"/>
    <mergeCell ref="A672:A674"/>
    <mergeCell ref="B672:J674"/>
    <mergeCell ref="K672:N674"/>
    <mergeCell ref="O672:Q674"/>
    <mergeCell ref="R672:W672"/>
    <mergeCell ref="R673:T674"/>
    <mergeCell ref="U673:W674"/>
    <mergeCell ref="B675:J675"/>
    <mergeCell ref="K675:N675"/>
    <mergeCell ref="O675:Q675"/>
    <mergeCell ref="R675:T675"/>
    <mergeCell ref="U675:W675"/>
    <mergeCell ref="A676:A685"/>
    <mergeCell ref="B676:J676"/>
    <mergeCell ref="K676:N676"/>
    <mergeCell ref="O676:Q676"/>
    <mergeCell ref="R676:T676"/>
    <mergeCell ref="U676:W676"/>
    <mergeCell ref="B677:J677"/>
    <mergeCell ref="K677:N677"/>
    <mergeCell ref="O677:Q677"/>
    <mergeCell ref="R677:T677"/>
    <mergeCell ref="U677:W677"/>
    <mergeCell ref="B678:J678"/>
    <mergeCell ref="K678:N678"/>
    <mergeCell ref="O678:Q678"/>
    <mergeCell ref="R678:T678"/>
    <mergeCell ref="U678:W678"/>
    <mergeCell ref="U679:W679"/>
    <mergeCell ref="B680:J680"/>
    <mergeCell ref="K680:N680"/>
    <mergeCell ref="O680:Q680"/>
    <mergeCell ref="R680:T680"/>
    <mergeCell ref="U680:W680"/>
    <mergeCell ref="B679:J679"/>
    <mergeCell ref="K679:N679"/>
    <mergeCell ref="O679:Q679"/>
    <mergeCell ref="R679:T679"/>
    <mergeCell ref="U681:W681"/>
    <mergeCell ref="B682:J682"/>
    <mergeCell ref="K682:N682"/>
    <mergeCell ref="O682:Q682"/>
    <mergeCell ref="R682:T682"/>
    <mergeCell ref="U682:W682"/>
    <mergeCell ref="B681:J681"/>
    <mergeCell ref="K681:N681"/>
    <mergeCell ref="O681:Q681"/>
    <mergeCell ref="R681:T681"/>
    <mergeCell ref="U683:W683"/>
    <mergeCell ref="B684:J684"/>
    <mergeCell ref="K684:N684"/>
    <mergeCell ref="O684:Q684"/>
    <mergeCell ref="R684:T684"/>
    <mergeCell ref="U684:W684"/>
    <mergeCell ref="B683:J683"/>
    <mergeCell ref="K683:N683"/>
    <mergeCell ref="O683:Q683"/>
    <mergeCell ref="R683:T683"/>
    <mergeCell ref="U685:W685"/>
    <mergeCell ref="B686:J686"/>
    <mergeCell ref="K686:N686"/>
    <mergeCell ref="O686:Q686"/>
    <mergeCell ref="R686:T686"/>
    <mergeCell ref="U686:W686"/>
    <mergeCell ref="B685:J685"/>
    <mergeCell ref="K685:N685"/>
    <mergeCell ref="O685:Q685"/>
    <mergeCell ref="R685:T685"/>
    <mergeCell ref="U687:W687"/>
    <mergeCell ref="B688:J688"/>
    <mergeCell ref="K688:N688"/>
    <mergeCell ref="O688:Q688"/>
    <mergeCell ref="R688:T688"/>
    <mergeCell ref="U688:W688"/>
    <mergeCell ref="B687:J687"/>
    <mergeCell ref="K687:N687"/>
    <mergeCell ref="O687:Q687"/>
    <mergeCell ref="R687:T687"/>
    <mergeCell ref="U689:W689"/>
    <mergeCell ref="B690:J690"/>
    <mergeCell ref="K690:N690"/>
    <mergeCell ref="O690:Q690"/>
    <mergeCell ref="R690:T690"/>
    <mergeCell ref="U690:W690"/>
    <mergeCell ref="B689:J689"/>
    <mergeCell ref="K689:N689"/>
    <mergeCell ref="O689:Q689"/>
    <mergeCell ref="R689:T689"/>
    <mergeCell ref="U700:W700"/>
    <mergeCell ref="U691:W691"/>
    <mergeCell ref="A694:W694"/>
    <mergeCell ref="A695:W695"/>
    <mergeCell ref="A696:W696"/>
    <mergeCell ref="B691:J691"/>
    <mergeCell ref="K691:N691"/>
    <mergeCell ref="O691:Q691"/>
    <mergeCell ref="R691:T691"/>
    <mergeCell ref="M701:N701"/>
    <mergeCell ref="O701:Q701"/>
    <mergeCell ref="A697:W697"/>
    <mergeCell ref="A699:A700"/>
    <mergeCell ref="B699:J700"/>
    <mergeCell ref="K699:L700"/>
    <mergeCell ref="M699:N700"/>
    <mergeCell ref="O699:Q700"/>
    <mergeCell ref="R699:W699"/>
    <mergeCell ref="R700:T700"/>
    <mergeCell ref="R701:T701"/>
    <mergeCell ref="U701:W701"/>
    <mergeCell ref="B702:J702"/>
    <mergeCell ref="K702:L702"/>
    <mergeCell ref="M702:N702"/>
    <mergeCell ref="O702:Q702"/>
    <mergeCell ref="R702:T702"/>
    <mergeCell ref="U702:W702"/>
    <mergeCell ref="B701:J701"/>
    <mergeCell ref="K701:L701"/>
    <mergeCell ref="B703:J703"/>
    <mergeCell ref="K703:L703"/>
    <mergeCell ref="M703:N703"/>
    <mergeCell ref="O703:Q703"/>
    <mergeCell ref="R705:T705"/>
    <mergeCell ref="U705:W705"/>
    <mergeCell ref="B704:J704"/>
    <mergeCell ref="K704:L704"/>
    <mergeCell ref="M704:N704"/>
    <mergeCell ref="O704:Q704"/>
    <mergeCell ref="R703:T703"/>
    <mergeCell ref="U703:W703"/>
    <mergeCell ref="R704:T704"/>
    <mergeCell ref="U704:W704"/>
    <mergeCell ref="R706:T706"/>
    <mergeCell ref="U706:W706"/>
    <mergeCell ref="B705:J705"/>
    <mergeCell ref="K705:L705"/>
    <mergeCell ref="B706:J706"/>
    <mergeCell ref="K706:L706"/>
    <mergeCell ref="M706:N706"/>
    <mergeCell ref="O706:Q706"/>
    <mergeCell ref="M705:N705"/>
    <mergeCell ref="O705:Q705"/>
    <mergeCell ref="B707:J707"/>
    <mergeCell ref="K707:L707"/>
    <mergeCell ref="M707:N707"/>
    <mergeCell ref="O707:Q707"/>
    <mergeCell ref="R709:T709"/>
    <mergeCell ref="U709:W709"/>
    <mergeCell ref="B708:J708"/>
    <mergeCell ref="K708:L708"/>
    <mergeCell ref="M708:N708"/>
    <mergeCell ref="O708:Q708"/>
    <mergeCell ref="R707:T707"/>
    <mergeCell ref="U707:W707"/>
    <mergeCell ref="R708:T708"/>
    <mergeCell ref="U708:W708"/>
    <mergeCell ref="R710:T710"/>
    <mergeCell ref="U710:W710"/>
    <mergeCell ref="B709:J709"/>
    <mergeCell ref="K709:L709"/>
    <mergeCell ref="B710:J710"/>
    <mergeCell ref="K710:L710"/>
    <mergeCell ref="M710:N710"/>
    <mergeCell ref="O710:Q710"/>
    <mergeCell ref="M709:N709"/>
    <mergeCell ref="O709:Q709"/>
    <mergeCell ref="B711:J711"/>
    <mergeCell ref="K711:L711"/>
    <mergeCell ref="M711:N711"/>
    <mergeCell ref="O711:Q711"/>
    <mergeCell ref="R713:T713"/>
    <mergeCell ref="U713:W713"/>
    <mergeCell ref="B712:J712"/>
    <mergeCell ref="K712:L712"/>
    <mergeCell ref="M712:N712"/>
    <mergeCell ref="O712:Q712"/>
    <mergeCell ref="R711:T711"/>
    <mergeCell ref="U711:W711"/>
    <mergeCell ref="R712:T712"/>
    <mergeCell ref="U712:W712"/>
    <mergeCell ref="R714:T714"/>
    <mergeCell ref="U714:W714"/>
    <mergeCell ref="B713:J713"/>
    <mergeCell ref="K713:L713"/>
    <mergeCell ref="B714:J714"/>
    <mergeCell ref="K714:L714"/>
    <mergeCell ref="M714:N714"/>
    <mergeCell ref="O714:Q714"/>
    <mergeCell ref="M713:N713"/>
    <mergeCell ref="O713:Q713"/>
    <mergeCell ref="B715:J715"/>
    <mergeCell ref="K715:L715"/>
    <mergeCell ref="M715:N715"/>
    <mergeCell ref="O715:Q715"/>
    <mergeCell ref="R717:T717"/>
    <mergeCell ref="U717:W717"/>
    <mergeCell ref="B716:J716"/>
    <mergeCell ref="K716:L716"/>
    <mergeCell ref="M716:N716"/>
    <mergeCell ref="O716:Q716"/>
    <mergeCell ref="R715:T715"/>
    <mergeCell ref="U715:W715"/>
    <mergeCell ref="R716:T716"/>
    <mergeCell ref="U716:W716"/>
    <mergeCell ref="R718:T718"/>
    <mergeCell ref="U718:W718"/>
    <mergeCell ref="B717:J717"/>
    <mergeCell ref="K717:L717"/>
    <mergeCell ref="B718:J718"/>
    <mergeCell ref="K718:L718"/>
    <mergeCell ref="M718:N718"/>
    <mergeCell ref="O718:Q718"/>
    <mergeCell ref="M717:N717"/>
    <mergeCell ref="O717:Q717"/>
    <mergeCell ref="B719:J719"/>
    <mergeCell ref="K719:L719"/>
    <mergeCell ref="M719:N719"/>
    <mergeCell ref="O719:Q719"/>
    <mergeCell ref="R721:T721"/>
    <mergeCell ref="U721:W721"/>
    <mergeCell ref="B720:J720"/>
    <mergeCell ref="K720:L720"/>
    <mergeCell ref="M720:N720"/>
    <mergeCell ref="O720:Q720"/>
    <mergeCell ref="R719:T719"/>
    <mergeCell ref="U719:W719"/>
    <mergeCell ref="R720:T720"/>
    <mergeCell ref="U720:W720"/>
    <mergeCell ref="R722:T722"/>
    <mergeCell ref="U722:W722"/>
    <mergeCell ref="B721:J721"/>
    <mergeCell ref="K721:L721"/>
    <mergeCell ref="B722:J722"/>
    <mergeCell ref="K722:L722"/>
    <mergeCell ref="M722:N722"/>
    <mergeCell ref="O722:Q722"/>
    <mergeCell ref="M721:N721"/>
    <mergeCell ref="O721:Q721"/>
    <mergeCell ref="U723:W723"/>
    <mergeCell ref="A725:Z725"/>
    <mergeCell ref="A726:Z726"/>
    <mergeCell ref="A727:Z727"/>
    <mergeCell ref="B723:J723"/>
    <mergeCell ref="K723:N723"/>
    <mergeCell ref="O723:Q723"/>
    <mergeCell ref="R723:T723"/>
    <mergeCell ref="A728:Z728"/>
    <mergeCell ref="A729:A730"/>
    <mergeCell ref="B729:H730"/>
    <mergeCell ref="I729:J730"/>
    <mergeCell ref="K729:L730"/>
    <mergeCell ref="M729:O730"/>
    <mergeCell ref="P729:R730"/>
    <mergeCell ref="S729:T730"/>
    <mergeCell ref="U729:Z729"/>
    <mergeCell ref="U730:W730"/>
    <mergeCell ref="X730:Z730"/>
    <mergeCell ref="B731:H731"/>
    <mergeCell ref="I731:J731"/>
    <mergeCell ref="K731:L731"/>
    <mergeCell ref="M731:O731"/>
    <mergeCell ref="P731:R731"/>
    <mergeCell ref="S731:T731"/>
    <mergeCell ref="U731:W731"/>
    <mergeCell ref="X731:Z731"/>
    <mergeCell ref="B732:H732"/>
    <mergeCell ref="I732:J732"/>
    <mergeCell ref="K732:L732"/>
    <mergeCell ref="M732:O732"/>
    <mergeCell ref="P732:R732"/>
    <mergeCell ref="S732:T732"/>
    <mergeCell ref="U732:W732"/>
    <mergeCell ref="X732:Z732"/>
    <mergeCell ref="B733:H733"/>
    <mergeCell ref="I733:J733"/>
    <mergeCell ref="K733:L733"/>
    <mergeCell ref="M733:O733"/>
    <mergeCell ref="P733:R733"/>
    <mergeCell ref="S733:T733"/>
    <mergeCell ref="U733:W733"/>
    <mergeCell ref="X733:Z733"/>
    <mergeCell ref="B734:H734"/>
    <mergeCell ref="I734:J734"/>
    <mergeCell ref="K734:L734"/>
    <mergeCell ref="M734:O734"/>
    <mergeCell ref="P734:R734"/>
    <mergeCell ref="S734:T734"/>
    <mergeCell ref="U734:W734"/>
    <mergeCell ref="X734:Z734"/>
    <mergeCell ref="B735:H735"/>
    <mergeCell ref="I735:J735"/>
    <mergeCell ref="K735:L735"/>
    <mergeCell ref="M735:O735"/>
    <mergeCell ref="P735:R735"/>
    <mergeCell ref="S735:T735"/>
    <mergeCell ref="U735:W735"/>
    <mergeCell ref="X735:Z735"/>
    <mergeCell ref="B736:H736"/>
    <mergeCell ref="I736:J736"/>
    <mergeCell ref="K736:L736"/>
    <mergeCell ref="M736:O736"/>
    <mergeCell ref="P736:R736"/>
    <mergeCell ref="S736:T736"/>
    <mergeCell ref="U736:W736"/>
    <mergeCell ref="X736:Z736"/>
    <mergeCell ref="B737:H737"/>
    <mergeCell ref="I737:J737"/>
    <mergeCell ref="K737:L737"/>
    <mergeCell ref="M737:O737"/>
    <mergeCell ref="P737:R737"/>
    <mergeCell ref="S737:T737"/>
    <mergeCell ref="U737:W737"/>
    <mergeCell ref="X737:Z737"/>
    <mergeCell ref="B738:H738"/>
    <mergeCell ref="I738:J738"/>
    <mergeCell ref="K738:L738"/>
    <mergeCell ref="M738:O738"/>
    <mergeCell ref="P738:R738"/>
    <mergeCell ref="S738:T738"/>
    <mergeCell ref="U738:W738"/>
    <mergeCell ref="X738:Z738"/>
    <mergeCell ref="B739:H739"/>
    <mergeCell ref="I739:J739"/>
    <mergeCell ref="K739:L739"/>
    <mergeCell ref="M739:O739"/>
    <mergeCell ref="P739:R739"/>
    <mergeCell ref="S739:T739"/>
    <mergeCell ref="U739:W739"/>
    <mergeCell ref="X739:Z739"/>
    <mergeCell ref="B740:H740"/>
    <mergeCell ref="I740:J740"/>
    <mergeCell ref="K740:L740"/>
    <mergeCell ref="M740:O740"/>
    <mergeCell ref="P740:R740"/>
    <mergeCell ref="S740:T740"/>
    <mergeCell ref="U740:W740"/>
    <mergeCell ref="X740:Z740"/>
    <mergeCell ref="B741:H741"/>
    <mergeCell ref="I741:J741"/>
    <mergeCell ref="K741:L741"/>
    <mergeCell ref="M741:O741"/>
    <mergeCell ref="P741:R741"/>
    <mergeCell ref="S741:T741"/>
    <mergeCell ref="U741:W741"/>
    <mergeCell ref="X741:Z741"/>
    <mergeCell ref="B742:H742"/>
    <mergeCell ref="I742:J742"/>
    <mergeCell ref="K742:L742"/>
    <mergeCell ref="M742:O742"/>
    <mergeCell ref="P742:R742"/>
    <mergeCell ref="S742:T742"/>
    <mergeCell ref="U742:W742"/>
    <mergeCell ref="X742:Z742"/>
    <mergeCell ref="B743:H743"/>
    <mergeCell ref="I743:J743"/>
    <mergeCell ref="K743:L743"/>
    <mergeCell ref="M743:O743"/>
    <mergeCell ref="P743:R743"/>
    <mergeCell ref="S743:T743"/>
    <mergeCell ref="U743:W743"/>
    <mergeCell ref="X743:Z743"/>
    <mergeCell ref="B744:H744"/>
    <mergeCell ref="I744:J744"/>
    <mergeCell ref="K744:L744"/>
    <mergeCell ref="M744:O744"/>
    <mergeCell ref="P744:R744"/>
    <mergeCell ref="S744:T744"/>
    <mergeCell ref="U744:W744"/>
    <mergeCell ref="X744:Z744"/>
    <mergeCell ref="B745:H745"/>
    <mergeCell ref="I745:J745"/>
    <mergeCell ref="K745:L745"/>
    <mergeCell ref="M745:O745"/>
    <mergeCell ref="P745:R745"/>
    <mergeCell ref="S745:T745"/>
    <mergeCell ref="U745:W745"/>
    <mergeCell ref="X745:Z745"/>
    <mergeCell ref="B746:H746"/>
    <mergeCell ref="I746:J746"/>
    <mergeCell ref="K746:L746"/>
    <mergeCell ref="M746:O746"/>
    <mergeCell ref="P746:R746"/>
    <mergeCell ref="S746:T746"/>
    <mergeCell ref="U746:W746"/>
    <mergeCell ref="X746:Z746"/>
    <mergeCell ref="A749:AJ749"/>
    <mergeCell ref="A750:AJ750"/>
    <mergeCell ref="A751:AJ751"/>
    <mergeCell ref="A752:P752"/>
    <mergeCell ref="Q752:R752"/>
    <mergeCell ref="S752:AJ752"/>
    <mergeCell ref="A754:A756"/>
    <mergeCell ref="B754:F756"/>
    <mergeCell ref="G754:AG754"/>
    <mergeCell ref="AH754:AJ756"/>
    <mergeCell ref="G755:I756"/>
    <mergeCell ref="J755:M756"/>
    <mergeCell ref="N755:O756"/>
    <mergeCell ref="P755:R756"/>
    <mergeCell ref="S755:U756"/>
    <mergeCell ref="V755:X756"/>
    <mergeCell ref="Y755:AA756"/>
    <mergeCell ref="AB755:AD756"/>
    <mergeCell ref="AE755:AG756"/>
    <mergeCell ref="B757:F757"/>
    <mergeCell ref="G757:I757"/>
    <mergeCell ref="J757:M757"/>
    <mergeCell ref="N757:O757"/>
    <mergeCell ref="P757:R757"/>
    <mergeCell ref="S757:U757"/>
    <mergeCell ref="V757:X757"/>
    <mergeCell ref="Y757:AA757"/>
    <mergeCell ref="AB757:AD757"/>
    <mergeCell ref="AE757:AG757"/>
    <mergeCell ref="AH757:AJ757"/>
    <mergeCell ref="B758:F758"/>
    <mergeCell ref="G758:I758"/>
    <mergeCell ref="J758:M758"/>
    <mergeCell ref="N758:O758"/>
    <mergeCell ref="AB758:AD758"/>
    <mergeCell ref="AE758:AG758"/>
    <mergeCell ref="AH758:AJ758"/>
    <mergeCell ref="P758:R758"/>
    <mergeCell ref="S758:U758"/>
    <mergeCell ref="V758:X758"/>
    <mergeCell ref="Y758:AA758"/>
  </mergeCells>
  <printOptions/>
  <pageMargins left="0.7874015748031497" right="0.2755905511811024" top="0.3937007874015748" bottom="0.3937007874015748" header="0.5118110236220472" footer="0.5118110236220472"/>
  <pageSetup fitToHeight="10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69"/>
  <sheetViews>
    <sheetView workbookViewId="0" topLeftCell="A638">
      <selection activeCell="AH667" sqref="AH667"/>
    </sheetView>
  </sheetViews>
  <sheetFormatPr defaultColWidth="9.00390625" defaultRowHeight="12.75"/>
  <cols>
    <col min="1" max="16384" width="3.625" style="0" customWidth="1"/>
  </cols>
  <sheetData>
    <row r="1" spans="1:23" ht="1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3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24.75" customHeight="1">
      <c r="A3" s="23" t="s">
        <v>254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27" t="s">
        <v>255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 t="s">
        <v>256</v>
      </c>
      <c r="T5" s="27"/>
      <c r="U5" s="27"/>
      <c r="V5" s="27"/>
      <c r="W5" s="27"/>
    </row>
    <row r="6" spans="1:23" ht="12.75">
      <c r="A6" s="62" t="s">
        <v>257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4"/>
      <c r="S6" s="18">
        <v>1</v>
      </c>
      <c r="T6" s="18"/>
      <c r="U6" s="18"/>
      <c r="V6" s="18"/>
      <c r="W6" s="18"/>
    </row>
    <row r="7" spans="1:23" ht="12.75">
      <c r="A7" s="24" t="s">
        <v>259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16">
        <v>0.079</v>
      </c>
      <c r="T7" s="16"/>
      <c r="U7" s="16"/>
      <c r="V7" s="16"/>
      <c r="W7" s="16"/>
    </row>
    <row r="8" spans="1:23" ht="12.75">
      <c r="A8" s="24" t="s">
        <v>260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16">
        <v>0.37</v>
      </c>
      <c r="T8" s="16"/>
      <c r="U8" s="16"/>
      <c r="V8" s="16"/>
      <c r="W8" s="16"/>
    </row>
    <row r="9" spans="1:23" ht="12.75">
      <c r="A9" s="24" t="s">
        <v>105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16">
        <v>0</v>
      </c>
      <c r="T9" s="16"/>
      <c r="U9" s="16"/>
      <c r="V9" s="16"/>
      <c r="W9" s="16"/>
    </row>
    <row r="10" spans="1:23" ht="12.75">
      <c r="A10" s="24" t="s">
        <v>261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7"/>
      <c r="T10" s="17"/>
      <c r="U10" s="17"/>
      <c r="V10" s="17"/>
      <c r="W10" s="17"/>
    </row>
    <row r="11" spans="1:23" ht="12.75">
      <c r="A11" s="24" t="s">
        <v>262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18">
        <v>1</v>
      </c>
      <c r="T11" s="18"/>
      <c r="U11" s="18"/>
      <c r="V11" s="18"/>
      <c r="W11" s="18"/>
    </row>
    <row r="12" spans="1:23" ht="12.75">
      <c r="A12" s="24" t="s">
        <v>263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18">
        <v>1</v>
      </c>
      <c r="T12" s="18"/>
      <c r="U12" s="18"/>
      <c r="V12" s="18"/>
      <c r="W12" s="18"/>
    </row>
    <row r="13" spans="1:23" ht="12.75">
      <c r="A13" s="24" t="s">
        <v>264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16">
        <v>0.28</v>
      </c>
      <c r="T13" s="16"/>
      <c r="U13" s="16"/>
      <c r="V13" s="16"/>
      <c r="W13" s="16"/>
    </row>
    <row r="14" spans="1:23" ht="12.75">
      <c r="A14" s="24" t="s">
        <v>265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16">
        <v>0.14</v>
      </c>
      <c r="T14" s="16"/>
      <c r="U14" s="16"/>
      <c r="V14" s="16"/>
      <c r="W14" s="16"/>
    </row>
    <row r="15" spans="1:23" ht="12.75">
      <c r="A15" s="24" t="s">
        <v>49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17">
        <v>1224</v>
      </c>
      <c r="T15" s="17"/>
      <c r="U15" s="17"/>
      <c r="V15" s="17"/>
      <c r="W15" s="17"/>
    </row>
    <row r="17" spans="1:23" ht="12.75" hidden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12.75" hidden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12.75" hidden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ht="12.75" hidden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2.75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 hidden="1">
      <c r="A22" s="55"/>
      <c r="B22" s="48"/>
      <c r="C22" s="49"/>
      <c r="D22" s="49"/>
      <c r="E22" s="49"/>
      <c r="F22" s="49"/>
      <c r="G22" s="49"/>
      <c r="H22" s="49"/>
      <c r="I22" s="49"/>
      <c r="J22" s="50"/>
      <c r="K22" s="48"/>
      <c r="L22" s="49"/>
      <c r="M22" s="49"/>
      <c r="N22" s="50"/>
      <c r="O22" s="48"/>
      <c r="P22" s="49"/>
      <c r="Q22" s="50"/>
      <c r="R22" s="45"/>
      <c r="S22" s="46"/>
      <c r="T22" s="46"/>
      <c r="U22" s="46"/>
      <c r="V22" s="46"/>
      <c r="W22" s="47"/>
    </row>
    <row r="23" spans="1:23" ht="12.75" hidden="1">
      <c r="A23" s="56"/>
      <c r="B23" s="58"/>
      <c r="C23" s="59"/>
      <c r="D23" s="59"/>
      <c r="E23" s="59"/>
      <c r="F23" s="59"/>
      <c r="G23" s="59"/>
      <c r="H23" s="59"/>
      <c r="I23" s="59"/>
      <c r="J23" s="60"/>
      <c r="K23" s="58"/>
      <c r="L23" s="59"/>
      <c r="M23" s="59"/>
      <c r="N23" s="60"/>
      <c r="O23" s="58"/>
      <c r="P23" s="59"/>
      <c r="Q23" s="60"/>
      <c r="R23" s="48"/>
      <c r="S23" s="49"/>
      <c r="T23" s="50"/>
      <c r="U23" s="48"/>
      <c r="V23" s="49"/>
      <c r="W23" s="50"/>
    </row>
    <row r="24" spans="1:23" ht="27" customHeight="1" hidden="1">
      <c r="A24" s="57"/>
      <c r="B24" s="51"/>
      <c r="C24" s="52"/>
      <c r="D24" s="52"/>
      <c r="E24" s="52"/>
      <c r="F24" s="52"/>
      <c r="G24" s="52"/>
      <c r="H24" s="52"/>
      <c r="I24" s="52"/>
      <c r="J24" s="53"/>
      <c r="K24" s="51"/>
      <c r="L24" s="52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</row>
    <row r="25" spans="1:23" ht="12.75" hidden="1">
      <c r="A25" s="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</row>
    <row r="26" spans="1:23" ht="27" customHeight="1" hidden="1">
      <c r="A26" s="39"/>
      <c r="B26" s="42"/>
      <c r="C26" s="43"/>
      <c r="D26" s="43"/>
      <c r="E26" s="43"/>
      <c r="F26" s="43"/>
      <c r="G26" s="43"/>
      <c r="H26" s="43"/>
      <c r="I26" s="43"/>
      <c r="J26" s="44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</row>
    <row r="27" spans="1:23" ht="12.75" hidden="1">
      <c r="A27" s="40"/>
      <c r="B27" s="24"/>
      <c r="C27" s="24"/>
      <c r="D27" s="24"/>
      <c r="E27" s="24"/>
      <c r="F27" s="24"/>
      <c r="G27" s="24"/>
      <c r="H27" s="24"/>
      <c r="I27" s="24"/>
      <c r="J27" s="24"/>
      <c r="K27" s="18"/>
      <c r="L27" s="18"/>
      <c r="M27" s="18"/>
      <c r="N27" s="18"/>
      <c r="O27" s="18"/>
      <c r="P27" s="18"/>
      <c r="Q27" s="18"/>
      <c r="R27" s="35"/>
      <c r="S27" s="35"/>
      <c r="T27" s="35"/>
      <c r="U27" s="35"/>
      <c r="V27" s="35"/>
      <c r="W27" s="35"/>
    </row>
    <row r="28" spans="1:23" ht="12.75" hidden="1">
      <c r="A28" s="40"/>
      <c r="B28" s="24"/>
      <c r="C28" s="24"/>
      <c r="D28" s="24"/>
      <c r="E28" s="24"/>
      <c r="F28" s="24"/>
      <c r="G28" s="24"/>
      <c r="H28" s="24"/>
      <c r="I28" s="24"/>
      <c r="J28" s="24"/>
      <c r="K28" s="18"/>
      <c r="L28" s="18"/>
      <c r="M28" s="18"/>
      <c r="N28" s="18"/>
      <c r="O28" s="18"/>
      <c r="P28" s="18"/>
      <c r="Q28" s="18"/>
      <c r="R28" s="35"/>
      <c r="S28" s="35"/>
      <c r="T28" s="35"/>
      <c r="U28" s="35"/>
      <c r="V28" s="35"/>
      <c r="W28" s="35"/>
    </row>
    <row r="29" spans="1:23" ht="12.75" hidden="1">
      <c r="A29" s="40"/>
      <c r="B29" s="24"/>
      <c r="C29" s="24"/>
      <c r="D29" s="24"/>
      <c r="E29" s="24"/>
      <c r="F29" s="24"/>
      <c r="G29" s="24"/>
      <c r="H29" s="24"/>
      <c r="I29" s="24"/>
      <c r="J29" s="24"/>
      <c r="K29" s="18"/>
      <c r="L29" s="18"/>
      <c r="M29" s="18"/>
      <c r="N29" s="18"/>
      <c r="O29" s="18"/>
      <c r="P29" s="18"/>
      <c r="Q29" s="18"/>
      <c r="R29" s="35"/>
      <c r="S29" s="35"/>
      <c r="T29" s="35"/>
      <c r="U29" s="35"/>
      <c r="V29" s="35"/>
      <c r="W29" s="35"/>
    </row>
    <row r="30" spans="1:23" ht="12.75" hidden="1">
      <c r="A30" s="40"/>
      <c r="B30" s="37"/>
      <c r="C30" s="37"/>
      <c r="D30" s="37"/>
      <c r="E30" s="37"/>
      <c r="F30" s="37"/>
      <c r="G30" s="37"/>
      <c r="H30" s="37"/>
      <c r="I30" s="37"/>
      <c r="J30" s="37"/>
      <c r="K30" s="38"/>
      <c r="L30" s="38"/>
      <c r="M30" s="38"/>
      <c r="N30" s="38"/>
      <c r="O30" s="38"/>
      <c r="P30" s="38"/>
      <c r="Q30" s="38"/>
      <c r="R30" s="36"/>
      <c r="S30" s="36"/>
      <c r="T30" s="36"/>
      <c r="U30" s="36"/>
      <c r="V30" s="36"/>
      <c r="W30" s="36"/>
    </row>
    <row r="31" spans="1:23" ht="12.75" hidden="1">
      <c r="A31" s="40"/>
      <c r="B31" s="24"/>
      <c r="C31" s="24"/>
      <c r="D31" s="24"/>
      <c r="E31" s="24"/>
      <c r="F31" s="24"/>
      <c r="G31" s="24"/>
      <c r="H31" s="24"/>
      <c r="I31" s="24"/>
      <c r="J31" s="24"/>
      <c r="K31" s="18"/>
      <c r="L31" s="18"/>
      <c r="M31" s="18"/>
      <c r="N31" s="18"/>
      <c r="O31" s="18"/>
      <c r="P31" s="18"/>
      <c r="Q31" s="18"/>
      <c r="R31" s="35"/>
      <c r="S31" s="35"/>
      <c r="T31" s="35"/>
      <c r="U31" s="35"/>
      <c r="V31" s="35"/>
      <c r="W31" s="35"/>
    </row>
    <row r="32" spans="1:23" ht="27" customHeight="1" hidden="1">
      <c r="A32" s="40"/>
      <c r="B32" s="24"/>
      <c r="C32" s="24"/>
      <c r="D32" s="24"/>
      <c r="E32" s="24"/>
      <c r="F32" s="24"/>
      <c r="G32" s="24"/>
      <c r="H32" s="24"/>
      <c r="I32" s="24"/>
      <c r="J32" s="24"/>
      <c r="K32" s="18"/>
      <c r="L32" s="18"/>
      <c r="M32" s="18"/>
      <c r="N32" s="18"/>
      <c r="O32" s="18"/>
      <c r="P32" s="18"/>
      <c r="Q32" s="18"/>
      <c r="R32" s="35"/>
      <c r="S32" s="35"/>
      <c r="T32" s="35"/>
      <c r="U32" s="35"/>
      <c r="V32" s="35"/>
      <c r="W32" s="35"/>
    </row>
    <row r="33" spans="1:23" ht="26.25" customHeight="1" hidden="1">
      <c r="A33" s="40"/>
      <c r="B33" s="24"/>
      <c r="C33" s="24"/>
      <c r="D33" s="24"/>
      <c r="E33" s="24"/>
      <c r="F33" s="24"/>
      <c r="G33" s="24"/>
      <c r="H33" s="24"/>
      <c r="I33" s="24"/>
      <c r="J33" s="24"/>
      <c r="K33" s="18"/>
      <c r="L33" s="18"/>
      <c r="M33" s="18"/>
      <c r="N33" s="18"/>
      <c r="O33" s="18"/>
      <c r="P33" s="18"/>
      <c r="Q33" s="18"/>
      <c r="R33" s="35"/>
      <c r="S33" s="35"/>
      <c r="T33" s="35"/>
      <c r="U33" s="35"/>
      <c r="V33" s="35"/>
      <c r="W33" s="35"/>
    </row>
    <row r="34" spans="1:23" ht="26.25" customHeight="1" hidden="1">
      <c r="A34" s="40"/>
      <c r="B34" s="24"/>
      <c r="C34" s="24"/>
      <c r="D34" s="24"/>
      <c r="E34" s="24"/>
      <c r="F34" s="24"/>
      <c r="G34" s="24"/>
      <c r="H34" s="24"/>
      <c r="I34" s="24"/>
      <c r="J34" s="24"/>
      <c r="K34" s="18"/>
      <c r="L34" s="18"/>
      <c r="M34" s="18"/>
      <c r="N34" s="18"/>
      <c r="O34" s="18"/>
      <c r="P34" s="18"/>
      <c r="Q34" s="18"/>
      <c r="R34" s="35"/>
      <c r="S34" s="35"/>
      <c r="T34" s="35"/>
      <c r="U34" s="35"/>
      <c r="V34" s="35"/>
      <c r="W34" s="35"/>
    </row>
    <row r="35" spans="1:23" ht="12.75" hidden="1">
      <c r="A35" s="41"/>
      <c r="B35" s="37"/>
      <c r="C35" s="37"/>
      <c r="D35" s="37"/>
      <c r="E35" s="37"/>
      <c r="F35" s="37"/>
      <c r="G35" s="37"/>
      <c r="H35" s="37"/>
      <c r="I35" s="37"/>
      <c r="J35" s="37"/>
      <c r="K35" s="38"/>
      <c r="L35" s="38"/>
      <c r="M35" s="38"/>
      <c r="N35" s="38"/>
      <c r="O35" s="38"/>
      <c r="P35" s="38"/>
      <c r="Q35" s="38"/>
      <c r="R35" s="36"/>
      <c r="S35" s="36"/>
      <c r="T35" s="36"/>
      <c r="U35" s="36"/>
      <c r="V35" s="36"/>
      <c r="W35" s="36"/>
    </row>
    <row r="36" spans="1:23" ht="12.75" hidden="1">
      <c r="A36" s="3"/>
      <c r="B36" s="25"/>
      <c r="C36" s="25"/>
      <c r="D36" s="25"/>
      <c r="E36" s="25"/>
      <c r="F36" s="25"/>
      <c r="G36" s="25"/>
      <c r="H36" s="25"/>
      <c r="I36" s="25"/>
      <c r="J36" s="25"/>
      <c r="K36" s="28"/>
      <c r="L36" s="27"/>
      <c r="M36" s="27"/>
      <c r="N36" s="27"/>
      <c r="O36" s="27"/>
      <c r="P36" s="27"/>
      <c r="Q36" s="27"/>
      <c r="R36" s="28"/>
      <c r="S36" s="27"/>
      <c r="T36" s="27"/>
      <c r="U36" s="28"/>
      <c r="V36" s="27"/>
      <c r="W36" s="27"/>
    </row>
    <row r="37" spans="1:23" ht="12.75" hidden="1">
      <c r="A37" s="2"/>
      <c r="B37" s="24"/>
      <c r="C37" s="24"/>
      <c r="D37" s="24"/>
      <c r="E37" s="24"/>
      <c r="F37" s="24"/>
      <c r="G37" s="24"/>
      <c r="H37" s="24"/>
      <c r="I37" s="24"/>
      <c r="J37" s="24"/>
      <c r="K37" s="17"/>
      <c r="L37" s="17"/>
      <c r="M37" s="17"/>
      <c r="N37" s="17"/>
      <c r="O37" s="17"/>
      <c r="P37" s="17"/>
      <c r="Q37" s="17"/>
      <c r="R37" s="18"/>
      <c r="S37" s="18"/>
      <c r="T37" s="18"/>
      <c r="U37" s="18"/>
      <c r="V37" s="18"/>
      <c r="W37" s="18"/>
    </row>
    <row r="38" spans="1:23" ht="12.75" hidden="1">
      <c r="A38" s="3"/>
      <c r="B38" s="25"/>
      <c r="C38" s="25"/>
      <c r="D38" s="25"/>
      <c r="E38" s="25"/>
      <c r="F38" s="25"/>
      <c r="G38" s="25"/>
      <c r="H38" s="25"/>
      <c r="I38" s="25"/>
      <c r="J38" s="25"/>
      <c r="K38" s="27"/>
      <c r="L38" s="27"/>
      <c r="M38" s="27"/>
      <c r="N38" s="27"/>
      <c r="O38" s="27"/>
      <c r="P38" s="27"/>
      <c r="Q38" s="27"/>
      <c r="R38" s="28"/>
      <c r="S38" s="27"/>
      <c r="T38" s="27"/>
      <c r="U38" s="28"/>
      <c r="V38" s="27"/>
      <c r="W38" s="27"/>
    </row>
    <row r="39" spans="1:23" ht="27" customHeight="1" hidden="1">
      <c r="A39" s="2"/>
      <c r="B39" s="24"/>
      <c r="C39" s="24"/>
      <c r="D39" s="24"/>
      <c r="E39" s="24"/>
      <c r="F39" s="24"/>
      <c r="G39" s="24"/>
      <c r="H39" s="24"/>
      <c r="I39" s="24"/>
      <c r="J39" s="24"/>
      <c r="K39" s="17"/>
      <c r="L39" s="17"/>
      <c r="M39" s="17"/>
      <c r="N39" s="17"/>
      <c r="O39" s="17"/>
      <c r="P39" s="17"/>
      <c r="Q39" s="17"/>
      <c r="R39" s="18"/>
      <c r="S39" s="18"/>
      <c r="T39" s="18"/>
      <c r="U39" s="18"/>
      <c r="V39" s="18"/>
      <c r="W39" s="18"/>
    </row>
    <row r="40" spans="1:23" ht="12.75" hidden="1">
      <c r="A40" s="2"/>
      <c r="B40" s="24"/>
      <c r="C40" s="24"/>
      <c r="D40" s="24"/>
      <c r="E40" s="24"/>
      <c r="F40" s="24"/>
      <c r="G40" s="24"/>
      <c r="H40" s="24"/>
      <c r="I40" s="24"/>
      <c r="J40" s="24"/>
      <c r="K40" s="17"/>
      <c r="L40" s="17"/>
      <c r="M40" s="17"/>
      <c r="N40" s="17"/>
      <c r="O40" s="17"/>
      <c r="P40" s="17"/>
      <c r="Q40" s="17"/>
      <c r="R40" s="18"/>
      <c r="S40" s="18"/>
      <c r="T40" s="18"/>
      <c r="U40" s="18"/>
      <c r="V40" s="18"/>
      <c r="W40" s="18"/>
    </row>
    <row r="41" spans="1:23" ht="12.75" hidden="1">
      <c r="A41" s="3"/>
      <c r="B41" s="25"/>
      <c r="C41" s="25"/>
      <c r="D41" s="25"/>
      <c r="E41" s="25"/>
      <c r="F41" s="25"/>
      <c r="G41" s="25"/>
      <c r="H41" s="25"/>
      <c r="I41" s="25"/>
      <c r="J41" s="25"/>
      <c r="K41" s="27"/>
      <c r="L41" s="27"/>
      <c r="M41" s="27"/>
      <c r="N41" s="27"/>
      <c r="O41" s="27"/>
      <c r="P41" s="27"/>
      <c r="Q41" s="27"/>
      <c r="R41" s="28"/>
      <c r="S41" s="27"/>
      <c r="T41" s="27"/>
      <c r="U41" s="28"/>
      <c r="V41" s="27"/>
      <c r="W41" s="27"/>
    </row>
    <row r="42" ht="12.75" hidden="1"/>
    <row r="43" spans="1:23" ht="12.75" hidden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ht="12.75" hidden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23" ht="12.75" customHeight="1" hidden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1:23" ht="12.75" hidden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 ht="12.75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 hidden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ht="39.75" customHeight="1" hidden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12.75" hidden="1">
      <c r="A50" s="5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51" spans="1:23" ht="12.75" hidden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1:23" ht="12.75" hidden="1">
      <c r="A52" s="2"/>
      <c r="B52" s="24"/>
      <c r="C52" s="24"/>
      <c r="D52" s="24"/>
      <c r="E52" s="24"/>
      <c r="F52" s="24"/>
      <c r="G52" s="24"/>
      <c r="H52" s="24"/>
      <c r="I52" s="24"/>
      <c r="J52" s="24"/>
      <c r="K52" s="17"/>
      <c r="L52" s="17"/>
      <c r="M52" s="34"/>
      <c r="N52" s="34"/>
      <c r="O52" s="18"/>
      <c r="P52" s="18"/>
      <c r="Q52" s="18"/>
      <c r="R52" s="18"/>
      <c r="S52" s="18"/>
      <c r="T52" s="18"/>
      <c r="U52" s="18"/>
      <c r="V52" s="18"/>
      <c r="W52" s="18"/>
    </row>
    <row r="53" spans="1:23" ht="12.75" hidden="1">
      <c r="A53" s="2"/>
      <c r="B53" s="24"/>
      <c r="C53" s="24"/>
      <c r="D53" s="24"/>
      <c r="E53" s="24"/>
      <c r="F53" s="24"/>
      <c r="G53" s="24"/>
      <c r="H53" s="24"/>
      <c r="I53" s="24"/>
      <c r="J53" s="24"/>
      <c r="K53" s="17"/>
      <c r="L53" s="17"/>
      <c r="M53" s="34"/>
      <c r="N53" s="34"/>
      <c r="O53" s="18"/>
      <c r="P53" s="18"/>
      <c r="Q53" s="18"/>
      <c r="R53" s="18"/>
      <c r="S53" s="18"/>
      <c r="T53" s="18"/>
      <c r="U53" s="18"/>
      <c r="V53" s="18"/>
      <c r="W53" s="18"/>
    </row>
    <row r="54" spans="1:23" ht="12.75" hidden="1">
      <c r="A54" s="2"/>
      <c r="B54" s="24"/>
      <c r="C54" s="24"/>
      <c r="D54" s="24"/>
      <c r="E54" s="24"/>
      <c r="F54" s="24"/>
      <c r="G54" s="24"/>
      <c r="H54" s="24"/>
      <c r="I54" s="24"/>
      <c r="J54" s="24"/>
      <c r="K54" s="17"/>
      <c r="L54" s="17"/>
      <c r="M54" s="34"/>
      <c r="N54" s="34"/>
      <c r="O54" s="18"/>
      <c r="P54" s="18"/>
      <c r="Q54" s="18"/>
      <c r="R54" s="18"/>
      <c r="S54" s="18"/>
      <c r="T54" s="18"/>
      <c r="U54" s="18"/>
      <c r="V54" s="18"/>
      <c r="W54" s="18"/>
    </row>
    <row r="55" spans="1:23" ht="24.75" customHeight="1" hidden="1">
      <c r="A55" s="2"/>
      <c r="B55" s="24"/>
      <c r="C55" s="24"/>
      <c r="D55" s="24"/>
      <c r="E55" s="24"/>
      <c r="F55" s="24"/>
      <c r="G55" s="24"/>
      <c r="H55" s="24"/>
      <c r="I55" s="24"/>
      <c r="J55" s="24"/>
      <c r="K55" s="17"/>
      <c r="L55" s="17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ht="26.25" customHeight="1" hidden="1">
      <c r="A56" s="2"/>
      <c r="B56" s="24"/>
      <c r="C56" s="24"/>
      <c r="D56" s="24"/>
      <c r="E56" s="24"/>
      <c r="F56" s="24"/>
      <c r="G56" s="24"/>
      <c r="H56" s="24"/>
      <c r="I56" s="24"/>
      <c r="J56" s="24"/>
      <c r="K56" s="17"/>
      <c r="L56" s="17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s="7" customFormat="1" ht="27.75" customHeight="1" hidden="1">
      <c r="A57" s="3"/>
      <c r="B57" s="25"/>
      <c r="C57" s="25"/>
      <c r="D57" s="25"/>
      <c r="E57" s="25"/>
      <c r="F57" s="25"/>
      <c r="G57" s="25"/>
      <c r="H57" s="25"/>
      <c r="I57" s="25"/>
      <c r="J57" s="25"/>
      <c r="K57" s="27"/>
      <c r="L57" s="27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23" ht="12.75" customHeight="1" hidden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3" ht="12.75" hidden="1">
      <c r="A59" s="2"/>
      <c r="B59" s="24"/>
      <c r="C59" s="24"/>
      <c r="D59" s="24"/>
      <c r="E59" s="24"/>
      <c r="F59" s="24"/>
      <c r="G59" s="24"/>
      <c r="H59" s="24"/>
      <c r="I59" s="24"/>
      <c r="J59" s="24"/>
      <c r="K59" s="17"/>
      <c r="L59" s="17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ht="12.75" hidden="1">
      <c r="A60" s="2"/>
      <c r="B60" s="24"/>
      <c r="C60" s="24"/>
      <c r="D60" s="24"/>
      <c r="E60" s="24"/>
      <c r="F60" s="24"/>
      <c r="G60" s="24"/>
      <c r="H60" s="24"/>
      <c r="I60" s="24"/>
      <c r="J60" s="24"/>
      <c r="K60" s="17"/>
      <c r="L60" s="17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ht="12.75" hidden="1">
      <c r="A61" s="2"/>
      <c r="B61" s="24"/>
      <c r="C61" s="24"/>
      <c r="D61" s="24"/>
      <c r="E61" s="24"/>
      <c r="F61" s="24"/>
      <c r="G61" s="24"/>
      <c r="H61" s="24"/>
      <c r="I61" s="24"/>
      <c r="J61" s="24"/>
      <c r="K61" s="17"/>
      <c r="L61" s="17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ht="12.75" hidden="1">
      <c r="A62" s="3"/>
      <c r="B62" s="25"/>
      <c r="C62" s="25"/>
      <c r="D62" s="25"/>
      <c r="E62" s="25"/>
      <c r="F62" s="25"/>
      <c r="G62" s="25"/>
      <c r="H62" s="25"/>
      <c r="I62" s="25"/>
      <c r="J62" s="25"/>
      <c r="K62" s="27"/>
      <c r="L62" s="27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</row>
    <row r="63" spans="1:23" ht="12.75" customHeight="1" hidden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</row>
    <row r="64" spans="1:23" ht="12.75" hidden="1">
      <c r="A64" s="2"/>
      <c r="B64" s="24"/>
      <c r="C64" s="24"/>
      <c r="D64" s="24"/>
      <c r="E64" s="24"/>
      <c r="F64" s="24"/>
      <c r="G64" s="24"/>
      <c r="H64" s="24"/>
      <c r="I64" s="24"/>
      <c r="J64" s="24"/>
      <c r="K64" s="17"/>
      <c r="L64" s="17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ht="12.75" hidden="1">
      <c r="A65" s="2"/>
      <c r="B65" s="24"/>
      <c r="C65" s="24"/>
      <c r="D65" s="24"/>
      <c r="E65" s="24"/>
      <c r="F65" s="24"/>
      <c r="G65" s="24"/>
      <c r="H65" s="24"/>
      <c r="I65" s="24"/>
      <c r="J65" s="24"/>
      <c r="K65" s="17"/>
      <c r="L65" s="17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ht="12.75" customHeight="1" hidden="1">
      <c r="A66" s="2"/>
      <c r="B66" s="24"/>
      <c r="C66" s="24"/>
      <c r="D66" s="24"/>
      <c r="E66" s="24"/>
      <c r="F66" s="24"/>
      <c r="G66" s="24"/>
      <c r="H66" s="24"/>
      <c r="I66" s="24"/>
      <c r="J66" s="24"/>
      <c r="K66" s="17"/>
      <c r="L66" s="17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ht="12.75" customHeight="1" hidden="1">
      <c r="A67" s="2"/>
      <c r="B67" s="24"/>
      <c r="C67" s="24"/>
      <c r="D67" s="24"/>
      <c r="E67" s="24"/>
      <c r="F67" s="24"/>
      <c r="G67" s="24"/>
      <c r="H67" s="24"/>
      <c r="I67" s="24"/>
      <c r="J67" s="24"/>
      <c r="K67" s="17"/>
      <c r="L67" s="17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ht="12.75" customHeight="1" hidden="1">
      <c r="A68" s="2"/>
      <c r="B68" s="24"/>
      <c r="C68" s="24"/>
      <c r="D68" s="24"/>
      <c r="E68" s="24"/>
      <c r="F68" s="24"/>
      <c r="G68" s="24"/>
      <c r="H68" s="24"/>
      <c r="I68" s="24"/>
      <c r="J68" s="24"/>
      <c r="K68" s="17"/>
      <c r="L68" s="17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ht="12.75" customHeight="1" hidden="1">
      <c r="A69" s="2"/>
      <c r="B69" s="24"/>
      <c r="C69" s="24"/>
      <c r="D69" s="24"/>
      <c r="E69" s="24"/>
      <c r="F69" s="24"/>
      <c r="G69" s="24"/>
      <c r="H69" s="24"/>
      <c r="I69" s="24"/>
      <c r="J69" s="24"/>
      <c r="K69" s="17"/>
      <c r="L69" s="17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ht="12.75" customHeight="1" hidden="1">
      <c r="A70" s="2"/>
      <c r="B70" s="24"/>
      <c r="C70" s="24"/>
      <c r="D70" s="24"/>
      <c r="E70" s="24"/>
      <c r="F70" s="24"/>
      <c r="G70" s="24"/>
      <c r="H70" s="24"/>
      <c r="I70" s="24"/>
      <c r="J70" s="24"/>
      <c r="K70" s="17"/>
      <c r="L70" s="17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ht="12.75" customHeight="1" hidden="1">
      <c r="A71" s="2"/>
      <c r="B71" s="24"/>
      <c r="C71" s="24"/>
      <c r="D71" s="24"/>
      <c r="E71" s="24"/>
      <c r="F71" s="24"/>
      <c r="G71" s="24"/>
      <c r="H71" s="24"/>
      <c r="I71" s="24"/>
      <c r="J71" s="24"/>
      <c r="K71" s="17"/>
      <c r="L71" s="17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ht="12.75" customHeight="1" hidden="1">
      <c r="A72" s="2"/>
      <c r="B72" s="24"/>
      <c r="C72" s="24"/>
      <c r="D72" s="24"/>
      <c r="E72" s="24"/>
      <c r="F72" s="24"/>
      <c r="G72" s="24"/>
      <c r="H72" s="24"/>
      <c r="I72" s="24"/>
      <c r="J72" s="24"/>
      <c r="K72" s="17"/>
      <c r="L72" s="17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 ht="12.75" customHeight="1" hidden="1">
      <c r="A73" s="2"/>
      <c r="B73" s="24"/>
      <c r="C73" s="24"/>
      <c r="D73" s="24"/>
      <c r="E73" s="24"/>
      <c r="F73" s="24"/>
      <c r="G73" s="24"/>
      <c r="H73" s="24"/>
      <c r="I73" s="24"/>
      <c r="J73" s="24"/>
      <c r="K73" s="17"/>
      <c r="L73" s="17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ht="12.75" hidden="1">
      <c r="A74" s="2"/>
      <c r="B74" s="24"/>
      <c r="C74" s="24"/>
      <c r="D74" s="24"/>
      <c r="E74" s="24"/>
      <c r="F74" s="24"/>
      <c r="G74" s="24"/>
      <c r="H74" s="24"/>
      <c r="I74" s="24"/>
      <c r="J74" s="24"/>
      <c r="K74" s="17"/>
      <c r="L74" s="17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ht="12.75" hidden="1">
      <c r="A75" s="2"/>
      <c r="B75" s="24"/>
      <c r="C75" s="24"/>
      <c r="D75" s="24"/>
      <c r="E75" s="24"/>
      <c r="F75" s="24"/>
      <c r="G75" s="24"/>
      <c r="H75" s="24"/>
      <c r="I75" s="24"/>
      <c r="J75" s="24"/>
      <c r="K75" s="17"/>
      <c r="L75" s="17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ht="12.75" hidden="1">
      <c r="A76" s="2"/>
      <c r="B76" s="24"/>
      <c r="C76" s="24"/>
      <c r="D76" s="24"/>
      <c r="E76" s="24"/>
      <c r="F76" s="24"/>
      <c r="G76" s="24"/>
      <c r="H76" s="24"/>
      <c r="I76" s="24"/>
      <c r="J76" s="24"/>
      <c r="K76" s="17"/>
      <c r="L76" s="17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 ht="12.75" hidden="1">
      <c r="A77" s="2"/>
      <c r="B77" s="24"/>
      <c r="C77" s="24"/>
      <c r="D77" s="24"/>
      <c r="E77" s="24"/>
      <c r="F77" s="24"/>
      <c r="G77" s="24"/>
      <c r="H77" s="24"/>
      <c r="I77" s="24"/>
      <c r="J77" s="24"/>
      <c r="K77" s="17"/>
      <c r="L77" s="17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ht="12.75" hidden="1">
      <c r="A78" s="2"/>
      <c r="B78" s="24"/>
      <c r="C78" s="24"/>
      <c r="D78" s="24"/>
      <c r="E78" s="24"/>
      <c r="F78" s="24"/>
      <c r="G78" s="24"/>
      <c r="H78" s="24"/>
      <c r="I78" s="24"/>
      <c r="J78" s="24"/>
      <c r="K78" s="17"/>
      <c r="L78" s="17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ht="12.75" hidden="1">
      <c r="A79" s="2"/>
      <c r="B79" s="24"/>
      <c r="C79" s="24"/>
      <c r="D79" s="24"/>
      <c r="E79" s="24"/>
      <c r="F79" s="24"/>
      <c r="G79" s="24"/>
      <c r="H79" s="24"/>
      <c r="I79" s="24"/>
      <c r="J79" s="24"/>
      <c r="K79" s="17"/>
      <c r="L79" s="17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ht="12.75" hidden="1">
      <c r="A80" s="2"/>
      <c r="B80" s="24"/>
      <c r="C80" s="24"/>
      <c r="D80" s="24"/>
      <c r="E80" s="24"/>
      <c r="F80" s="24"/>
      <c r="G80" s="24"/>
      <c r="H80" s="24"/>
      <c r="I80" s="24"/>
      <c r="J80" s="24"/>
      <c r="K80" s="17"/>
      <c r="L80" s="17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ht="12.75" hidden="1">
      <c r="A81" s="2"/>
      <c r="B81" s="24"/>
      <c r="C81" s="24"/>
      <c r="D81" s="24"/>
      <c r="E81" s="24"/>
      <c r="F81" s="24"/>
      <c r="G81" s="24"/>
      <c r="H81" s="24"/>
      <c r="I81" s="24"/>
      <c r="J81" s="24"/>
      <c r="K81" s="17"/>
      <c r="L81" s="17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ht="12.75" hidden="1">
      <c r="A82" s="2"/>
      <c r="B82" s="24"/>
      <c r="C82" s="24"/>
      <c r="D82" s="24"/>
      <c r="E82" s="24"/>
      <c r="F82" s="24"/>
      <c r="G82" s="24"/>
      <c r="H82" s="24"/>
      <c r="I82" s="24"/>
      <c r="J82" s="24"/>
      <c r="K82" s="17"/>
      <c r="L82" s="17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ht="12.75" hidden="1">
      <c r="A83" s="2"/>
      <c r="B83" s="24"/>
      <c r="C83" s="24"/>
      <c r="D83" s="24"/>
      <c r="E83" s="24"/>
      <c r="F83" s="24"/>
      <c r="G83" s="24"/>
      <c r="H83" s="24"/>
      <c r="I83" s="24"/>
      <c r="J83" s="24"/>
      <c r="K83" s="17"/>
      <c r="L83" s="17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ht="12.75" hidden="1">
      <c r="A84" s="3"/>
      <c r="B84" s="25"/>
      <c r="C84" s="25"/>
      <c r="D84" s="25"/>
      <c r="E84" s="25"/>
      <c r="F84" s="25"/>
      <c r="G84" s="25"/>
      <c r="H84" s="25"/>
      <c r="I84" s="25"/>
      <c r="J84" s="25"/>
      <c r="K84" s="27"/>
      <c r="L84" s="27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</row>
    <row r="85" ht="12.75" hidden="1"/>
    <row r="86" spans="1:23" ht="12.75" hidden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</row>
    <row r="87" spans="1:23" ht="12.75" hidden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</row>
    <row r="88" spans="1:23" ht="12.75" hidden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</row>
    <row r="89" spans="1:23" ht="12.75" hidden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</row>
    <row r="90" ht="12.75" hidden="1"/>
    <row r="91" spans="1:23" ht="12.75" hidden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ht="53.25" customHeight="1" hidden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ht="12.75" hidden="1">
      <c r="A93" s="5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</row>
    <row r="94" spans="1:23" ht="12.75" hidden="1">
      <c r="A94" s="2"/>
      <c r="B94" s="25"/>
      <c r="C94" s="25"/>
      <c r="D94" s="25"/>
      <c r="E94" s="25"/>
      <c r="F94" s="25"/>
      <c r="G94" s="25"/>
      <c r="H94" s="25"/>
      <c r="I94" s="25"/>
      <c r="J94" s="33"/>
      <c r="K94" s="33"/>
      <c r="L94" s="17"/>
      <c r="M94" s="17"/>
      <c r="N94" s="18"/>
      <c r="O94" s="18"/>
      <c r="P94" s="17"/>
      <c r="Q94" s="17"/>
      <c r="R94" s="18"/>
      <c r="S94" s="18"/>
      <c r="T94" s="18"/>
      <c r="U94" s="18"/>
      <c r="V94" s="18"/>
      <c r="W94" s="18"/>
    </row>
    <row r="95" spans="1:23" ht="12.75" hidden="1">
      <c r="A95" s="2"/>
      <c r="B95" s="24"/>
      <c r="C95" s="24"/>
      <c r="D95" s="24"/>
      <c r="E95" s="24"/>
      <c r="F95" s="24"/>
      <c r="G95" s="24"/>
      <c r="H95" s="24"/>
      <c r="I95" s="24"/>
      <c r="J95" s="16"/>
      <c r="K95" s="16"/>
      <c r="L95" s="17"/>
      <c r="M95" s="17"/>
      <c r="N95" s="18"/>
      <c r="O95" s="18"/>
      <c r="P95" s="17"/>
      <c r="Q95" s="17"/>
      <c r="R95" s="18"/>
      <c r="S95" s="18"/>
      <c r="T95" s="18"/>
      <c r="U95" s="18"/>
      <c r="V95" s="18"/>
      <c r="W95" s="18"/>
    </row>
    <row r="96" spans="1:23" ht="12.75" hidden="1">
      <c r="A96" s="2"/>
      <c r="B96" s="24"/>
      <c r="C96" s="24"/>
      <c r="D96" s="24"/>
      <c r="E96" s="24"/>
      <c r="F96" s="24"/>
      <c r="G96" s="24"/>
      <c r="H96" s="24"/>
      <c r="I96" s="24"/>
      <c r="J96" s="16"/>
      <c r="K96" s="16"/>
      <c r="L96" s="17"/>
      <c r="M96" s="17"/>
      <c r="N96" s="18"/>
      <c r="O96" s="18"/>
      <c r="P96" s="17"/>
      <c r="Q96" s="17"/>
      <c r="R96" s="18"/>
      <c r="S96" s="18"/>
      <c r="T96" s="18"/>
      <c r="U96" s="18"/>
      <c r="V96" s="18"/>
      <c r="W96" s="18"/>
    </row>
    <row r="97" spans="1:23" ht="27" customHeight="1" hidden="1">
      <c r="A97" s="2"/>
      <c r="B97" s="24"/>
      <c r="C97" s="24"/>
      <c r="D97" s="24"/>
      <c r="E97" s="24"/>
      <c r="F97" s="24"/>
      <c r="G97" s="24"/>
      <c r="H97" s="24"/>
      <c r="I97" s="24"/>
      <c r="J97" s="16"/>
      <c r="K97" s="16"/>
      <c r="L97" s="17"/>
      <c r="M97" s="17"/>
      <c r="N97" s="18"/>
      <c r="O97" s="18"/>
      <c r="P97" s="17"/>
      <c r="Q97" s="17"/>
      <c r="R97" s="18"/>
      <c r="S97" s="18"/>
      <c r="T97" s="18"/>
      <c r="U97" s="18"/>
      <c r="V97" s="18"/>
      <c r="W97" s="18"/>
    </row>
    <row r="98" spans="1:23" ht="12.75" hidden="1">
      <c r="A98" s="2"/>
      <c r="B98" s="24"/>
      <c r="C98" s="24"/>
      <c r="D98" s="24"/>
      <c r="E98" s="24"/>
      <c r="F98" s="24"/>
      <c r="G98" s="24"/>
      <c r="H98" s="24"/>
      <c r="I98" s="24"/>
      <c r="J98" s="16"/>
      <c r="K98" s="16"/>
      <c r="L98" s="17"/>
      <c r="M98" s="17"/>
      <c r="N98" s="18"/>
      <c r="O98" s="18"/>
      <c r="P98" s="17"/>
      <c r="Q98" s="17"/>
      <c r="R98" s="18"/>
      <c r="S98" s="18"/>
      <c r="T98" s="18"/>
      <c r="U98" s="18"/>
      <c r="V98" s="18"/>
      <c r="W98" s="18"/>
    </row>
    <row r="99" spans="1:23" ht="12.75" hidden="1">
      <c r="A99" s="2"/>
      <c r="B99" s="24"/>
      <c r="C99" s="24"/>
      <c r="D99" s="24"/>
      <c r="E99" s="24"/>
      <c r="F99" s="24"/>
      <c r="G99" s="24"/>
      <c r="H99" s="24"/>
      <c r="I99" s="24"/>
      <c r="J99" s="16"/>
      <c r="K99" s="16"/>
      <c r="L99" s="17"/>
      <c r="M99" s="17"/>
      <c r="N99" s="18"/>
      <c r="O99" s="18"/>
      <c r="P99" s="17"/>
      <c r="Q99" s="17"/>
      <c r="R99" s="18"/>
      <c r="S99" s="18"/>
      <c r="T99" s="18"/>
      <c r="U99" s="18"/>
      <c r="V99" s="18"/>
      <c r="W99" s="18"/>
    </row>
    <row r="100" spans="1:23" ht="12.75" hidden="1">
      <c r="A100" s="2"/>
      <c r="B100" s="24"/>
      <c r="C100" s="24"/>
      <c r="D100" s="24"/>
      <c r="E100" s="24"/>
      <c r="F100" s="24"/>
      <c r="G100" s="24"/>
      <c r="H100" s="24"/>
      <c r="I100" s="24"/>
      <c r="J100" s="16"/>
      <c r="K100" s="16"/>
      <c r="L100" s="17"/>
      <c r="M100" s="17"/>
      <c r="N100" s="18"/>
      <c r="O100" s="18"/>
      <c r="P100" s="17"/>
      <c r="Q100" s="17"/>
      <c r="R100" s="18"/>
      <c r="S100" s="18"/>
      <c r="T100" s="18"/>
      <c r="U100" s="18"/>
      <c r="V100" s="18"/>
      <c r="W100" s="18"/>
    </row>
    <row r="101" spans="1:23" ht="12.75" hidden="1">
      <c r="A101" s="2"/>
      <c r="B101" s="24"/>
      <c r="C101" s="24"/>
      <c r="D101" s="24"/>
      <c r="E101" s="24"/>
      <c r="F101" s="24"/>
      <c r="G101" s="24"/>
      <c r="H101" s="24"/>
      <c r="I101" s="24"/>
      <c r="J101" s="16"/>
      <c r="K101" s="16"/>
      <c r="L101" s="17"/>
      <c r="M101" s="17"/>
      <c r="N101" s="18"/>
      <c r="O101" s="18"/>
      <c r="P101" s="17"/>
      <c r="Q101" s="17"/>
      <c r="R101" s="18"/>
      <c r="S101" s="18"/>
      <c r="T101" s="18"/>
      <c r="U101" s="18"/>
      <c r="V101" s="18"/>
      <c r="W101" s="18"/>
    </row>
    <row r="102" spans="1:23" ht="12.75" hidden="1">
      <c r="A102" s="2"/>
      <c r="B102" s="24"/>
      <c r="C102" s="24"/>
      <c r="D102" s="24"/>
      <c r="E102" s="24"/>
      <c r="F102" s="24"/>
      <c r="G102" s="24"/>
      <c r="H102" s="24"/>
      <c r="I102" s="24"/>
      <c r="J102" s="16"/>
      <c r="K102" s="16"/>
      <c r="L102" s="17"/>
      <c r="M102" s="17"/>
      <c r="N102" s="18"/>
      <c r="O102" s="18"/>
      <c r="P102" s="17"/>
      <c r="Q102" s="17"/>
      <c r="R102" s="18"/>
      <c r="S102" s="18"/>
      <c r="T102" s="18"/>
      <c r="U102" s="18"/>
      <c r="V102" s="18"/>
      <c r="W102" s="18"/>
    </row>
    <row r="103" spans="1:23" ht="12.75" hidden="1">
      <c r="A103" s="2"/>
      <c r="B103" s="24"/>
      <c r="C103" s="24"/>
      <c r="D103" s="24"/>
      <c r="E103" s="24"/>
      <c r="F103" s="24"/>
      <c r="G103" s="24"/>
      <c r="H103" s="24"/>
      <c r="I103" s="24"/>
      <c r="J103" s="16"/>
      <c r="K103" s="16"/>
      <c r="L103" s="17"/>
      <c r="M103" s="17"/>
      <c r="N103" s="18"/>
      <c r="O103" s="18"/>
      <c r="P103" s="17"/>
      <c r="Q103" s="17"/>
      <c r="R103" s="18"/>
      <c r="S103" s="18"/>
      <c r="T103" s="18"/>
      <c r="U103" s="18"/>
      <c r="V103" s="18"/>
      <c r="W103" s="18"/>
    </row>
    <row r="104" spans="1:23" ht="12.75" hidden="1">
      <c r="A104" s="2"/>
      <c r="B104" s="24"/>
      <c r="C104" s="24"/>
      <c r="D104" s="24"/>
      <c r="E104" s="24"/>
      <c r="F104" s="24"/>
      <c r="G104" s="24"/>
      <c r="H104" s="24"/>
      <c r="I104" s="24"/>
      <c r="J104" s="16"/>
      <c r="K104" s="16"/>
      <c r="L104" s="17"/>
      <c r="M104" s="17"/>
      <c r="N104" s="18"/>
      <c r="O104" s="18"/>
      <c r="P104" s="17"/>
      <c r="Q104" s="17"/>
      <c r="R104" s="18"/>
      <c r="S104" s="18"/>
      <c r="T104" s="18"/>
      <c r="U104" s="18"/>
      <c r="V104" s="18"/>
      <c r="W104" s="18"/>
    </row>
    <row r="105" spans="1:23" ht="12.75" hidden="1">
      <c r="A105" s="2"/>
      <c r="B105" s="24"/>
      <c r="C105" s="24"/>
      <c r="D105" s="24"/>
      <c r="E105" s="24"/>
      <c r="F105" s="24"/>
      <c r="G105" s="24"/>
      <c r="H105" s="24"/>
      <c r="I105" s="24"/>
      <c r="J105" s="16"/>
      <c r="K105" s="16"/>
      <c r="L105" s="17"/>
      <c r="M105" s="17"/>
      <c r="N105" s="18"/>
      <c r="O105" s="18"/>
      <c r="P105" s="17"/>
      <c r="Q105" s="17"/>
      <c r="R105" s="18"/>
      <c r="S105" s="18"/>
      <c r="T105" s="18"/>
      <c r="U105" s="18"/>
      <c r="V105" s="18"/>
      <c r="W105" s="18"/>
    </row>
    <row r="106" spans="1:23" ht="12.75" hidden="1">
      <c r="A106" s="2"/>
      <c r="B106" s="24"/>
      <c r="C106" s="24"/>
      <c r="D106" s="24"/>
      <c r="E106" s="24"/>
      <c r="F106" s="24"/>
      <c r="G106" s="24"/>
      <c r="H106" s="24"/>
      <c r="I106" s="24"/>
      <c r="J106" s="16"/>
      <c r="K106" s="16"/>
      <c r="L106" s="17"/>
      <c r="M106" s="17"/>
      <c r="N106" s="18"/>
      <c r="O106" s="18"/>
      <c r="P106" s="17"/>
      <c r="Q106" s="17"/>
      <c r="R106" s="18"/>
      <c r="S106" s="18"/>
      <c r="T106" s="18"/>
      <c r="U106" s="18"/>
      <c r="V106" s="18"/>
      <c r="W106" s="18"/>
    </row>
    <row r="107" spans="1:23" ht="12.75" hidden="1">
      <c r="A107" s="2"/>
      <c r="B107" s="24"/>
      <c r="C107" s="24"/>
      <c r="D107" s="24"/>
      <c r="E107" s="24"/>
      <c r="F107" s="24"/>
      <c r="G107" s="24"/>
      <c r="H107" s="24"/>
      <c r="I107" s="24"/>
      <c r="J107" s="16"/>
      <c r="K107" s="16"/>
      <c r="L107" s="17"/>
      <c r="M107" s="17"/>
      <c r="N107" s="18"/>
      <c r="O107" s="18"/>
      <c r="P107" s="17"/>
      <c r="Q107" s="17"/>
      <c r="R107" s="18"/>
      <c r="S107" s="18"/>
      <c r="T107" s="18"/>
      <c r="U107" s="18"/>
      <c r="V107" s="18"/>
      <c r="W107" s="18"/>
    </row>
    <row r="108" spans="1:23" ht="12.75" hidden="1">
      <c r="A108" s="2"/>
      <c r="B108" s="24"/>
      <c r="C108" s="24"/>
      <c r="D108" s="24"/>
      <c r="E108" s="24"/>
      <c r="F108" s="24"/>
      <c r="G108" s="24"/>
      <c r="H108" s="24"/>
      <c r="I108" s="24"/>
      <c r="J108" s="16"/>
      <c r="K108" s="16"/>
      <c r="L108" s="17"/>
      <c r="M108" s="17"/>
      <c r="N108" s="18"/>
      <c r="O108" s="18"/>
      <c r="P108" s="17"/>
      <c r="Q108" s="17"/>
      <c r="R108" s="18"/>
      <c r="S108" s="18"/>
      <c r="T108" s="18"/>
      <c r="U108" s="18"/>
      <c r="V108" s="18"/>
      <c r="W108" s="18"/>
    </row>
    <row r="109" spans="1:23" ht="12.75" hidden="1">
      <c r="A109" s="2"/>
      <c r="B109" s="24"/>
      <c r="C109" s="24"/>
      <c r="D109" s="24"/>
      <c r="E109" s="24"/>
      <c r="F109" s="24"/>
      <c r="G109" s="24"/>
      <c r="H109" s="24"/>
      <c r="I109" s="24"/>
      <c r="J109" s="16"/>
      <c r="K109" s="16"/>
      <c r="L109" s="17"/>
      <c r="M109" s="17"/>
      <c r="N109" s="18"/>
      <c r="O109" s="18"/>
      <c r="P109" s="17"/>
      <c r="Q109" s="17"/>
      <c r="R109" s="18"/>
      <c r="S109" s="18"/>
      <c r="T109" s="18"/>
      <c r="U109" s="18"/>
      <c r="V109" s="18"/>
      <c r="W109" s="18"/>
    </row>
    <row r="110" spans="1:23" ht="12.75" hidden="1">
      <c r="A110" s="2"/>
      <c r="B110" s="24"/>
      <c r="C110" s="24"/>
      <c r="D110" s="24"/>
      <c r="E110" s="24"/>
      <c r="F110" s="24"/>
      <c r="G110" s="24"/>
      <c r="H110" s="24"/>
      <c r="I110" s="24"/>
      <c r="J110" s="16"/>
      <c r="K110" s="16"/>
      <c r="L110" s="17"/>
      <c r="M110" s="17"/>
      <c r="N110" s="18"/>
      <c r="O110" s="18"/>
      <c r="P110" s="17"/>
      <c r="Q110" s="17"/>
      <c r="R110" s="18"/>
      <c r="S110" s="18"/>
      <c r="T110" s="18"/>
      <c r="U110" s="18"/>
      <c r="V110" s="18"/>
      <c r="W110" s="18"/>
    </row>
    <row r="111" spans="1:23" ht="12.75" hidden="1">
      <c r="A111" s="2"/>
      <c r="B111" s="24"/>
      <c r="C111" s="24"/>
      <c r="D111" s="24"/>
      <c r="E111" s="24"/>
      <c r="F111" s="24"/>
      <c r="G111" s="24"/>
      <c r="H111" s="24"/>
      <c r="I111" s="24"/>
      <c r="J111" s="16"/>
      <c r="K111" s="16"/>
      <c r="L111" s="17"/>
      <c r="M111" s="17"/>
      <c r="N111" s="18"/>
      <c r="O111" s="18"/>
      <c r="P111" s="17"/>
      <c r="Q111" s="17"/>
      <c r="R111" s="18"/>
      <c r="S111" s="18"/>
      <c r="T111" s="18"/>
      <c r="U111" s="18"/>
      <c r="V111" s="18"/>
      <c r="W111" s="18"/>
    </row>
    <row r="112" spans="1:23" ht="12.75" hidden="1">
      <c r="A112" s="2"/>
      <c r="B112" s="24"/>
      <c r="C112" s="24"/>
      <c r="D112" s="24"/>
      <c r="E112" s="24"/>
      <c r="F112" s="24"/>
      <c r="G112" s="24"/>
      <c r="H112" s="24"/>
      <c r="I112" s="24"/>
      <c r="J112" s="16"/>
      <c r="K112" s="16"/>
      <c r="L112" s="17"/>
      <c r="M112" s="17"/>
      <c r="N112" s="18"/>
      <c r="O112" s="18"/>
      <c r="P112" s="17"/>
      <c r="Q112" s="17"/>
      <c r="R112" s="18"/>
      <c r="S112" s="18"/>
      <c r="T112" s="18"/>
      <c r="U112" s="18"/>
      <c r="V112" s="18"/>
      <c r="W112" s="18"/>
    </row>
    <row r="113" spans="1:23" ht="12.75" hidden="1">
      <c r="A113" s="2"/>
      <c r="B113" s="24"/>
      <c r="C113" s="24"/>
      <c r="D113" s="24"/>
      <c r="E113" s="24"/>
      <c r="F113" s="24"/>
      <c r="G113" s="24"/>
      <c r="H113" s="24"/>
      <c r="I113" s="24"/>
      <c r="J113" s="16"/>
      <c r="K113" s="16"/>
      <c r="L113" s="17"/>
      <c r="M113" s="17"/>
      <c r="N113" s="18"/>
      <c r="O113" s="18"/>
      <c r="P113" s="17"/>
      <c r="Q113" s="17"/>
      <c r="R113" s="18"/>
      <c r="S113" s="18"/>
      <c r="T113" s="18"/>
      <c r="U113" s="18"/>
      <c r="V113" s="18"/>
      <c r="W113" s="18"/>
    </row>
    <row r="114" spans="1:23" ht="12.75" hidden="1">
      <c r="A114" s="2"/>
      <c r="B114" s="24"/>
      <c r="C114" s="24"/>
      <c r="D114" s="24"/>
      <c r="E114" s="24"/>
      <c r="F114" s="24"/>
      <c r="G114" s="24"/>
      <c r="H114" s="24"/>
      <c r="I114" s="24"/>
      <c r="J114" s="16"/>
      <c r="K114" s="16"/>
      <c r="L114" s="17"/>
      <c r="M114" s="17"/>
      <c r="N114" s="18"/>
      <c r="O114" s="18"/>
      <c r="P114" s="17"/>
      <c r="Q114" s="17"/>
      <c r="R114" s="18"/>
      <c r="S114" s="18"/>
      <c r="T114" s="18"/>
      <c r="U114" s="18"/>
      <c r="V114" s="18"/>
      <c r="W114" s="18"/>
    </row>
    <row r="115" spans="1:23" ht="12.75" hidden="1">
      <c r="A115" s="2"/>
      <c r="B115" s="24"/>
      <c r="C115" s="24"/>
      <c r="D115" s="24"/>
      <c r="E115" s="24"/>
      <c r="F115" s="24"/>
      <c r="G115" s="24"/>
      <c r="H115" s="24"/>
      <c r="I115" s="24"/>
      <c r="J115" s="16"/>
      <c r="K115" s="16"/>
      <c r="L115" s="17"/>
      <c r="M115" s="17"/>
      <c r="N115" s="18"/>
      <c r="O115" s="18"/>
      <c r="P115" s="17"/>
      <c r="Q115" s="17"/>
      <c r="R115" s="18"/>
      <c r="S115" s="18"/>
      <c r="T115" s="18"/>
      <c r="U115" s="18"/>
      <c r="V115" s="18"/>
      <c r="W115" s="18"/>
    </row>
    <row r="116" spans="1:23" ht="12.75" hidden="1">
      <c r="A116" s="2"/>
      <c r="B116" s="24"/>
      <c r="C116" s="24"/>
      <c r="D116" s="24"/>
      <c r="E116" s="24"/>
      <c r="F116" s="24"/>
      <c r="G116" s="24"/>
      <c r="H116" s="24"/>
      <c r="I116" s="24"/>
      <c r="J116" s="16"/>
      <c r="K116" s="16"/>
      <c r="L116" s="17"/>
      <c r="M116" s="17"/>
      <c r="N116" s="18"/>
      <c r="O116" s="18"/>
      <c r="P116" s="17"/>
      <c r="Q116" s="17"/>
      <c r="R116" s="18"/>
      <c r="S116" s="18"/>
      <c r="T116" s="18"/>
      <c r="U116" s="18"/>
      <c r="V116" s="18"/>
      <c r="W116" s="18"/>
    </row>
    <row r="117" spans="1:23" ht="12.75" hidden="1">
      <c r="A117" s="2"/>
      <c r="B117" s="24"/>
      <c r="C117" s="24"/>
      <c r="D117" s="24"/>
      <c r="E117" s="24"/>
      <c r="F117" s="24"/>
      <c r="G117" s="24"/>
      <c r="H117" s="24"/>
      <c r="I117" s="24"/>
      <c r="J117" s="16"/>
      <c r="K117" s="16"/>
      <c r="L117" s="17"/>
      <c r="M117" s="17"/>
      <c r="N117" s="18"/>
      <c r="O117" s="18"/>
      <c r="P117" s="17"/>
      <c r="Q117" s="17"/>
      <c r="R117" s="18"/>
      <c r="S117" s="18"/>
      <c r="T117" s="18"/>
      <c r="U117" s="18"/>
      <c r="V117" s="18"/>
      <c r="W117" s="18"/>
    </row>
    <row r="118" spans="1:23" ht="12.75" hidden="1">
      <c r="A118" s="2"/>
      <c r="B118" s="24"/>
      <c r="C118" s="24"/>
      <c r="D118" s="24"/>
      <c r="E118" s="24"/>
      <c r="F118" s="24"/>
      <c r="G118" s="24"/>
      <c r="H118" s="24"/>
      <c r="I118" s="24"/>
      <c r="J118" s="16"/>
      <c r="K118" s="16"/>
      <c r="L118" s="17"/>
      <c r="M118" s="17"/>
      <c r="N118" s="18"/>
      <c r="O118" s="18"/>
      <c r="P118" s="17"/>
      <c r="Q118" s="17"/>
      <c r="R118" s="18"/>
      <c r="S118" s="18"/>
      <c r="T118" s="18"/>
      <c r="U118" s="18"/>
      <c r="V118" s="18"/>
      <c r="W118" s="18"/>
    </row>
    <row r="119" spans="1:23" ht="26.25" customHeight="1" hidden="1">
      <c r="A119" s="2"/>
      <c r="B119" s="24"/>
      <c r="C119" s="24"/>
      <c r="D119" s="24"/>
      <c r="E119" s="24"/>
      <c r="F119" s="24"/>
      <c r="G119" s="24"/>
      <c r="H119" s="24"/>
      <c r="I119" s="24"/>
      <c r="J119" s="16"/>
      <c r="K119" s="16"/>
      <c r="L119" s="17"/>
      <c r="M119" s="17"/>
      <c r="N119" s="18"/>
      <c r="O119" s="18"/>
      <c r="P119" s="17"/>
      <c r="Q119" s="17"/>
      <c r="R119" s="18"/>
      <c r="S119" s="18"/>
      <c r="T119" s="18"/>
      <c r="U119" s="18"/>
      <c r="V119" s="18"/>
      <c r="W119" s="18"/>
    </row>
    <row r="120" spans="1:23" ht="12.75" hidden="1">
      <c r="A120" s="2"/>
      <c r="B120" s="24"/>
      <c r="C120" s="24"/>
      <c r="D120" s="24"/>
      <c r="E120" s="24"/>
      <c r="F120" s="24"/>
      <c r="G120" s="24"/>
      <c r="H120" s="24"/>
      <c r="I120" s="24"/>
      <c r="J120" s="16"/>
      <c r="K120" s="16"/>
      <c r="L120" s="17"/>
      <c r="M120" s="17"/>
      <c r="N120" s="18"/>
      <c r="O120" s="18"/>
      <c r="P120" s="17"/>
      <c r="Q120" s="17"/>
      <c r="R120" s="18"/>
      <c r="S120" s="18"/>
      <c r="T120" s="18"/>
      <c r="U120" s="18"/>
      <c r="V120" s="18"/>
      <c r="W120" s="18"/>
    </row>
    <row r="121" spans="1:23" ht="25.5" customHeight="1" hidden="1">
      <c r="A121" s="2"/>
      <c r="B121" s="24"/>
      <c r="C121" s="24"/>
      <c r="D121" s="24"/>
      <c r="E121" s="24"/>
      <c r="F121" s="24"/>
      <c r="G121" s="24"/>
      <c r="H121" s="24"/>
      <c r="I121" s="24"/>
      <c r="J121" s="16"/>
      <c r="K121" s="16"/>
      <c r="L121" s="17"/>
      <c r="M121" s="17"/>
      <c r="N121" s="18"/>
      <c r="O121" s="18"/>
      <c r="P121" s="17"/>
      <c r="Q121" s="17"/>
      <c r="R121" s="18"/>
      <c r="S121" s="18"/>
      <c r="T121" s="18"/>
      <c r="U121" s="18"/>
      <c r="V121" s="18"/>
      <c r="W121" s="18"/>
    </row>
    <row r="122" spans="1:23" ht="12.75" hidden="1">
      <c r="A122" s="2"/>
      <c r="B122" s="24"/>
      <c r="C122" s="24"/>
      <c r="D122" s="24"/>
      <c r="E122" s="24"/>
      <c r="F122" s="24"/>
      <c r="G122" s="24"/>
      <c r="H122" s="24"/>
      <c r="I122" s="24"/>
      <c r="J122" s="16"/>
      <c r="K122" s="16"/>
      <c r="L122" s="17"/>
      <c r="M122" s="17"/>
      <c r="N122" s="18"/>
      <c r="O122" s="18"/>
      <c r="P122" s="17"/>
      <c r="Q122" s="17"/>
      <c r="R122" s="18"/>
      <c r="S122" s="18"/>
      <c r="T122" s="18"/>
      <c r="U122" s="18"/>
      <c r="V122" s="18"/>
      <c r="W122" s="18"/>
    </row>
    <row r="123" spans="1:23" ht="12.75" hidden="1">
      <c r="A123" s="2"/>
      <c r="B123" s="24"/>
      <c r="C123" s="24"/>
      <c r="D123" s="24"/>
      <c r="E123" s="24"/>
      <c r="F123" s="24"/>
      <c r="G123" s="24"/>
      <c r="H123" s="24"/>
      <c r="I123" s="24"/>
      <c r="J123" s="16"/>
      <c r="K123" s="16"/>
      <c r="L123" s="17"/>
      <c r="M123" s="17"/>
      <c r="N123" s="18"/>
      <c r="O123" s="18"/>
      <c r="P123" s="17"/>
      <c r="Q123" s="17"/>
      <c r="R123" s="18"/>
      <c r="S123" s="18"/>
      <c r="T123" s="18"/>
      <c r="U123" s="18"/>
      <c r="V123" s="18"/>
      <c r="W123" s="18"/>
    </row>
    <row r="124" spans="1:23" ht="12.75" hidden="1">
      <c r="A124" s="2"/>
      <c r="B124" s="24"/>
      <c r="C124" s="24"/>
      <c r="D124" s="24"/>
      <c r="E124" s="24"/>
      <c r="F124" s="24"/>
      <c r="G124" s="24"/>
      <c r="H124" s="24"/>
      <c r="I124" s="24"/>
      <c r="J124" s="16"/>
      <c r="K124" s="16"/>
      <c r="L124" s="17"/>
      <c r="M124" s="17"/>
      <c r="N124" s="18"/>
      <c r="O124" s="18"/>
      <c r="P124" s="17"/>
      <c r="Q124" s="17"/>
      <c r="R124" s="18"/>
      <c r="S124" s="18"/>
      <c r="T124" s="18"/>
      <c r="U124" s="18"/>
      <c r="V124" s="18"/>
      <c r="W124" s="18"/>
    </row>
    <row r="125" spans="1:23" ht="12.75" hidden="1">
      <c r="A125" s="2"/>
      <c r="B125" s="24"/>
      <c r="C125" s="24"/>
      <c r="D125" s="24"/>
      <c r="E125" s="24"/>
      <c r="F125" s="24"/>
      <c r="G125" s="24"/>
      <c r="H125" s="24"/>
      <c r="I125" s="24"/>
      <c r="J125" s="16"/>
      <c r="K125" s="16"/>
      <c r="L125" s="17"/>
      <c r="M125" s="17"/>
      <c r="N125" s="18"/>
      <c r="O125" s="18"/>
      <c r="P125" s="17"/>
      <c r="Q125" s="17"/>
      <c r="R125" s="18"/>
      <c r="S125" s="18"/>
      <c r="T125" s="18"/>
      <c r="U125" s="18"/>
      <c r="V125" s="18"/>
      <c r="W125" s="18"/>
    </row>
    <row r="126" spans="1:23" ht="12.75" hidden="1">
      <c r="A126" s="2"/>
      <c r="B126" s="24"/>
      <c r="C126" s="24"/>
      <c r="D126" s="24"/>
      <c r="E126" s="24"/>
      <c r="F126" s="24"/>
      <c r="G126" s="24"/>
      <c r="H126" s="24"/>
      <c r="I126" s="24"/>
      <c r="J126" s="16"/>
      <c r="K126" s="16"/>
      <c r="L126" s="17"/>
      <c r="M126" s="17"/>
      <c r="N126" s="18"/>
      <c r="O126" s="18"/>
      <c r="P126" s="17"/>
      <c r="Q126" s="17"/>
      <c r="R126" s="18"/>
      <c r="S126" s="18"/>
      <c r="T126" s="18"/>
      <c r="U126" s="18"/>
      <c r="V126" s="18"/>
      <c r="W126" s="18"/>
    </row>
    <row r="127" spans="1:23" ht="12.75" hidden="1">
      <c r="A127" s="2"/>
      <c r="B127" s="24"/>
      <c r="C127" s="24"/>
      <c r="D127" s="24"/>
      <c r="E127" s="24"/>
      <c r="F127" s="24"/>
      <c r="G127" s="24"/>
      <c r="H127" s="24"/>
      <c r="I127" s="24"/>
      <c r="J127" s="16"/>
      <c r="K127" s="16"/>
      <c r="L127" s="17"/>
      <c r="M127" s="17"/>
      <c r="N127" s="18"/>
      <c r="O127" s="18"/>
      <c r="P127" s="17"/>
      <c r="Q127" s="17"/>
      <c r="R127" s="18"/>
      <c r="S127" s="18"/>
      <c r="T127" s="18"/>
      <c r="U127" s="18"/>
      <c r="V127" s="18"/>
      <c r="W127" s="18"/>
    </row>
    <row r="128" spans="1:23" ht="12.75" hidden="1">
      <c r="A128" s="2"/>
      <c r="B128" s="24"/>
      <c r="C128" s="24"/>
      <c r="D128" s="24"/>
      <c r="E128" s="24"/>
      <c r="F128" s="24"/>
      <c r="G128" s="24"/>
      <c r="H128" s="24"/>
      <c r="I128" s="24"/>
      <c r="J128" s="16"/>
      <c r="K128" s="16"/>
      <c r="L128" s="17"/>
      <c r="M128" s="17"/>
      <c r="N128" s="18"/>
      <c r="O128" s="18"/>
      <c r="P128" s="17"/>
      <c r="Q128" s="17"/>
      <c r="R128" s="18"/>
      <c r="S128" s="18"/>
      <c r="T128" s="18"/>
      <c r="U128" s="18"/>
      <c r="V128" s="18"/>
      <c r="W128" s="18"/>
    </row>
    <row r="129" spans="1:23" ht="12.75" hidden="1">
      <c r="A129" s="2"/>
      <c r="B129" s="24"/>
      <c r="C129" s="24"/>
      <c r="D129" s="24"/>
      <c r="E129" s="24"/>
      <c r="F129" s="24"/>
      <c r="G129" s="24"/>
      <c r="H129" s="24"/>
      <c r="I129" s="24"/>
      <c r="J129" s="16"/>
      <c r="K129" s="16"/>
      <c r="L129" s="17"/>
      <c r="M129" s="17"/>
      <c r="N129" s="18"/>
      <c r="O129" s="18"/>
      <c r="P129" s="17"/>
      <c r="Q129" s="17"/>
      <c r="R129" s="18"/>
      <c r="S129" s="18"/>
      <c r="T129" s="18"/>
      <c r="U129" s="18"/>
      <c r="V129" s="18"/>
      <c r="W129" s="18"/>
    </row>
    <row r="130" spans="1:23" ht="12.75" hidden="1">
      <c r="A130" s="2"/>
      <c r="B130" s="24"/>
      <c r="C130" s="24"/>
      <c r="D130" s="24"/>
      <c r="E130" s="24"/>
      <c r="F130" s="24"/>
      <c r="G130" s="24"/>
      <c r="H130" s="24"/>
      <c r="I130" s="24"/>
      <c r="J130" s="16"/>
      <c r="K130" s="16"/>
      <c r="L130" s="17"/>
      <c r="M130" s="17"/>
      <c r="N130" s="18"/>
      <c r="O130" s="18"/>
      <c r="P130" s="17"/>
      <c r="Q130" s="17"/>
      <c r="R130" s="18"/>
      <c r="S130" s="18"/>
      <c r="T130" s="18"/>
      <c r="U130" s="18"/>
      <c r="V130" s="18"/>
      <c r="W130" s="18"/>
    </row>
    <row r="131" spans="1:23" ht="12.75" hidden="1">
      <c r="A131" s="2"/>
      <c r="B131" s="24"/>
      <c r="C131" s="24"/>
      <c r="D131" s="24"/>
      <c r="E131" s="24"/>
      <c r="F131" s="24"/>
      <c r="G131" s="24"/>
      <c r="H131" s="24"/>
      <c r="I131" s="24"/>
      <c r="J131" s="16"/>
      <c r="K131" s="16"/>
      <c r="L131" s="17"/>
      <c r="M131" s="17"/>
      <c r="N131" s="18"/>
      <c r="O131" s="18"/>
      <c r="P131" s="17"/>
      <c r="Q131" s="17"/>
      <c r="R131" s="18"/>
      <c r="S131" s="18"/>
      <c r="T131" s="18"/>
      <c r="U131" s="18"/>
      <c r="V131" s="18"/>
      <c r="W131" s="18"/>
    </row>
    <row r="132" spans="1:23" ht="28.5" customHeight="1" hidden="1">
      <c r="A132" s="2"/>
      <c r="B132" s="24"/>
      <c r="C132" s="24"/>
      <c r="D132" s="24"/>
      <c r="E132" s="24"/>
      <c r="F132" s="24"/>
      <c r="G132" s="24"/>
      <c r="H132" s="24"/>
      <c r="I132" s="24"/>
      <c r="J132" s="16"/>
      <c r="K132" s="16"/>
      <c r="L132" s="17"/>
      <c r="M132" s="17"/>
      <c r="N132" s="18"/>
      <c r="O132" s="18"/>
      <c r="P132" s="17"/>
      <c r="Q132" s="17"/>
      <c r="R132" s="18"/>
      <c r="S132" s="18"/>
      <c r="T132" s="18"/>
      <c r="U132" s="18"/>
      <c r="V132" s="18"/>
      <c r="W132" s="18"/>
    </row>
    <row r="133" spans="1:23" ht="12.75" customHeight="1" hidden="1">
      <c r="A133" s="2"/>
      <c r="B133" s="24"/>
      <c r="C133" s="24"/>
      <c r="D133" s="24"/>
      <c r="E133" s="24"/>
      <c r="F133" s="24"/>
      <c r="G133" s="24"/>
      <c r="H133" s="24"/>
      <c r="I133" s="24"/>
      <c r="J133" s="16"/>
      <c r="K133" s="16"/>
      <c r="L133" s="17"/>
      <c r="M133" s="17"/>
      <c r="N133" s="18"/>
      <c r="O133" s="18"/>
      <c r="P133" s="17"/>
      <c r="Q133" s="17"/>
      <c r="R133" s="18"/>
      <c r="S133" s="18"/>
      <c r="T133" s="18"/>
      <c r="U133" s="18"/>
      <c r="V133" s="18"/>
      <c r="W133" s="18"/>
    </row>
    <row r="134" spans="1:23" ht="12.75" customHeight="1" hidden="1">
      <c r="A134" s="2"/>
      <c r="B134" s="24"/>
      <c r="C134" s="24"/>
      <c r="D134" s="24"/>
      <c r="E134" s="24"/>
      <c r="F134" s="24"/>
      <c r="G134" s="24"/>
      <c r="H134" s="24"/>
      <c r="I134" s="24"/>
      <c r="J134" s="16"/>
      <c r="K134" s="16"/>
      <c r="L134" s="17"/>
      <c r="M134" s="17"/>
      <c r="N134" s="18"/>
      <c r="O134" s="18"/>
      <c r="P134" s="17"/>
      <c r="Q134" s="17"/>
      <c r="R134" s="18"/>
      <c r="S134" s="18"/>
      <c r="T134" s="18"/>
      <c r="U134" s="18"/>
      <c r="V134" s="18"/>
      <c r="W134" s="18"/>
    </row>
    <row r="135" spans="1:23" ht="12.75" customHeight="1" hidden="1">
      <c r="A135" s="2"/>
      <c r="B135" s="24"/>
      <c r="C135" s="24"/>
      <c r="D135" s="24"/>
      <c r="E135" s="24"/>
      <c r="F135" s="24"/>
      <c r="G135" s="24"/>
      <c r="H135" s="24"/>
      <c r="I135" s="24"/>
      <c r="J135" s="16"/>
      <c r="K135" s="16"/>
      <c r="L135" s="17"/>
      <c r="M135" s="17"/>
      <c r="N135" s="18"/>
      <c r="O135" s="18"/>
      <c r="P135" s="17"/>
      <c r="Q135" s="17"/>
      <c r="R135" s="18"/>
      <c r="S135" s="18"/>
      <c r="T135" s="18"/>
      <c r="U135" s="18"/>
      <c r="V135" s="18"/>
      <c r="W135" s="18"/>
    </row>
    <row r="136" spans="1:23" ht="25.5" customHeight="1" hidden="1">
      <c r="A136" s="2"/>
      <c r="B136" s="24"/>
      <c r="C136" s="24"/>
      <c r="D136" s="24"/>
      <c r="E136" s="24"/>
      <c r="F136" s="24"/>
      <c r="G136" s="24"/>
      <c r="H136" s="24"/>
      <c r="I136" s="24"/>
      <c r="J136" s="16"/>
      <c r="K136" s="16"/>
      <c r="L136" s="17"/>
      <c r="M136" s="17"/>
      <c r="N136" s="18"/>
      <c r="O136" s="18"/>
      <c r="P136" s="17"/>
      <c r="Q136" s="17"/>
      <c r="R136" s="18"/>
      <c r="S136" s="18"/>
      <c r="T136" s="18"/>
      <c r="U136" s="18"/>
      <c r="V136" s="18"/>
      <c r="W136" s="18"/>
    </row>
    <row r="137" spans="1:23" ht="12.75" customHeight="1" hidden="1">
      <c r="A137" s="2"/>
      <c r="B137" s="24"/>
      <c r="C137" s="24"/>
      <c r="D137" s="24"/>
      <c r="E137" s="24"/>
      <c r="F137" s="24"/>
      <c r="G137" s="24"/>
      <c r="H137" s="24"/>
      <c r="I137" s="24"/>
      <c r="J137" s="16"/>
      <c r="K137" s="16"/>
      <c r="L137" s="17"/>
      <c r="M137" s="17"/>
      <c r="N137" s="18"/>
      <c r="O137" s="18"/>
      <c r="P137" s="17"/>
      <c r="Q137" s="17"/>
      <c r="R137" s="18"/>
      <c r="S137" s="18"/>
      <c r="T137" s="18"/>
      <c r="U137" s="18"/>
      <c r="V137" s="18"/>
      <c r="W137" s="18"/>
    </row>
    <row r="138" spans="1:23" ht="12.75" customHeight="1" hidden="1">
      <c r="A138" s="2"/>
      <c r="B138" s="24"/>
      <c r="C138" s="24"/>
      <c r="D138" s="24"/>
      <c r="E138" s="24"/>
      <c r="F138" s="24"/>
      <c r="G138" s="24"/>
      <c r="H138" s="24"/>
      <c r="I138" s="24"/>
      <c r="J138" s="16"/>
      <c r="K138" s="16"/>
      <c r="L138" s="17"/>
      <c r="M138" s="17"/>
      <c r="N138" s="18"/>
      <c r="O138" s="18"/>
      <c r="P138" s="17"/>
      <c r="Q138" s="17"/>
      <c r="R138" s="18"/>
      <c r="S138" s="18"/>
      <c r="T138" s="18"/>
      <c r="U138" s="18"/>
      <c r="V138" s="18"/>
      <c r="W138" s="18"/>
    </row>
    <row r="139" spans="1:23" ht="12.75" customHeight="1" hidden="1">
      <c r="A139" s="2"/>
      <c r="B139" s="24"/>
      <c r="C139" s="24"/>
      <c r="D139" s="24"/>
      <c r="E139" s="24"/>
      <c r="F139" s="24"/>
      <c r="G139" s="24"/>
      <c r="H139" s="24"/>
      <c r="I139" s="24"/>
      <c r="J139" s="16"/>
      <c r="K139" s="16"/>
      <c r="L139" s="17"/>
      <c r="M139" s="17"/>
      <c r="N139" s="18"/>
      <c r="O139" s="18"/>
      <c r="P139" s="17"/>
      <c r="Q139" s="17"/>
      <c r="R139" s="18"/>
      <c r="S139" s="18"/>
      <c r="T139" s="18"/>
      <c r="U139" s="18"/>
      <c r="V139" s="18"/>
      <c r="W139" s="18"/>
    </row>
    <row r="140" spans="1:23" ht="12.75" customHeight="1" hidden="1">
      <c r="A140" s="2"/>
      <c r="B140" s="24"/>
      <c r="C140" s="24"/>
      <c r="D140" s="24"/>
      <c r="E140" s="24"/>
      <c r="F140" s="24"/>
      <c r="G140" s="24"/>
      <c r="H140" s="24"/>
      <c r="I140" s="24"/>
      <c r="J140" s="16"/>
      <c r="K140" s="16"/>
      <c r="L140" s="17"/>
      <c r="M140" s="17"/>
      <c r="N140" s="18"/>
      <c r="O140" s="18"/>
      <c r="P140" s="17"/>
      <c r="Q140" s="17"/>
      <c r="R140" s="18"/>
      <c r="S140" s="18"/>
      <c r="T140" s="18"/>
      <c r="U140" s="18"/>
      <c r="V140" s="18"/>
      <c r="W140" s="18"/>
    </row>
    <row r="141" spans="1:23" ht="12.75" customHeight="1" hidden="1">
      <c r="A141" s="2"/>
      <c r="B141" s="24"/>
      <c r="C141" s="24"/>
      <c r="D141" s="24"/>
      <c r="E141" s="24"/>
      <c r="F141" s="24"/>
      <c r="G141" s="24"/>
      <c r="H141" s="24"/>
      <c r="I141" s="24"/>
      <c r="J141" s="16"/>
      <c r="K141" s="16"/>
      <c r="L141" s="17"/>
      <c r="M141" s="17"/>
      <c r="N141" s="18"/>
      <c r="O141" s="18"/>
      <c r="P141" s="17"/>
      <c r="Q141" s="17"/>
      <c r="R141" s="18"/>
      <c r="S141" s="18"/>
      <c r="T141" s="18"/>
      <c r="U141" s="18"/>
      <c r="V141" s="18"/>
      <c r="W141" s="18"/>
    </row>
    <row r="142" spans="1:23" s="7" customFormat="1" ht="12.75" customHeight="1" hidden="1">
      <c r="A142" s="3"/>
      <c r="B142" s="25"/>
      <c r="C142" s="25"/>
      <c r="D142" s="25"/>
      <c r="E142" s="25"/>
      <c r="F142" s="25"/>
      <c r="G142" s="25"/>
      <c r="H142" s="25"/>
      <c r="I142" s="25"/>
      <c r="J142" s="26"/>
      <c r="K142" s="26"/>
      <c r="L142" s="27"/>
      <c r="M142" s="27"/>
      <c r="N142" s="28"/>
      <c r="O142" s="28"/>
      <c r="P142" s="27"/>
      <c r="Q142" s="27"/>
      <c r="R142" s="28"/>
      <c r="S142" s="28"/>
      <c r="T142" s="28"/>
      <c r="U142" s="28"/>
      <c r="V142" s="28"/>
      <c r="W142" s="28"/>
    </row>
    <row r="143" spans="1:23" ht="25.5" customHeight="1" hidden="1">
      <c r="A143" s="2"/>
      <c r="B143" s="24"/>
      <c r="C143" s="24"/>
      <c r="D143" s="24"/>
      <c r="E143" s="24"/>
      <c r="F143" s="24"/>
      <c r="G143" s="24"/>
      <c r="H143" s="24"/>
      <c r="I143" s="24"/>
      <c r="J143" s="16"/>
      <c r="K143" s="16"/>
      <c r="L143" s="17"/>
      <c r="M143" s="17"/>
      <c r="N143" s="15"/>
      <c r="O143" s="15"/>
      <c r="P143" s="17"/>
      <c r="Q143" s="17"/>
      <c r="R143" s="18"/>
      <c r="S143" s="18"/>
      <c r="T143" s="18"/>
      <c r="U143" s="18"/>
      <c r="V143" s="18"/>
      <c r="W143" s="18"/>
    </row>
    <row r="144" spans="1:23" ht="27" customHeight="1" hidden="1">
      <c r="A144" s="2"/>
      <c r="B144" s="24"/>
      <c r="C144" s="24"/>
      <c r="D144" s="24"/>
      <c r="E144" s="24"/>
      <c r="F144" s="24"/>
      <c r="G144" s="24"/>
      <c r="H144" s="24"/>
      <c r="I144" s="24"/>
      <c r="J144" s="16"/>
      <c r="K144" s="16"/>
      <c r="L144" s="17"/>
      <c r="M144" s="17"/>
      <c r="N144" s="15"/>
      <c r="O144" s="15"/>
      <c r="P144" s="17"/>
      <c r="Q144" s="17"/>
      <c r="R144" s="18"/>
      <c r="S144" s="18"/>
      <c r="T144" s="18"/>
      <c r="U144" s="18"/>
      <c r="V144" s="18"/>
      <c r="W144" s="18"/>
    </row>
    <row r="145" spans="1:23" ht="12.75" customHeight="1" hidden="1">
      <c r="A145" s="2"/>
      <c r="B145" s="24"/>
      <c r="C145" s="24"/>
      <c r="D145" s="24"/>
      <c r="E145" s="24"/>
      <c r="F145" s="24"/>
      <c r="G145" s="24"/>
      <c r="H145" s="24"/>
      <c r="I145" s="24"/>
      <c r="J145" s="16"/>
      <c r="K145" s="16"/>
      <c r="L145" s="17"/>
      <c r="M145" s="17"/>
      <c r="N145" s="15"/>
      <c r="O145" s="15"/>
      <c r="P145" s="17"/>
      <c r="Q145" s="17"/>
      <c r="R145" s="18"/>
      <c r="S145" s="18"/>
      <c r="T145" s="18"/>
      <c r="U145" s="18"/>
      <c r="V145" s="18"/>
      <c r="W145" s="18"/>
    </row>
    <row r="146" spans="1:23" ht="12.75" customHeight="1" hidden="1">
      <c r="A146" s="2"/>
      <c r="B146" s="24"/>
      <c r="C146" s="24"/>
      <c r="D146" s="24"/>
      <c r="E146" s="24"/>
      <c r="F146" s="24"/>
      <c r="G146" s="24"/>
      <c r="H146" s="24"/>
      <c r="I146" s="24"/>
      <c r="J146" s="16"/>
      <c r="K146" s="16"/>
      <c r="L146" s="17"/>
      <c r="M146" s="17"/>
      <c r="N146" s="15"/>
      <c r="O146" s="15"/>
      <c r="P146" s="17"/>
      <c r="Q146" s="17"/>
      <c r="R146" s="18"/>
      <c r="S146" s="18"/>
      <c r="T146" s="18"/>
      <c r="U146" s="18"/>
      <c r="V146" s="18"/>
      <c r="W146" s="18"/>
    </row>
    <row r="147" spans="1:23" ht="12.75" customHeight="1" hidden="1">
      <c r="A147" s="2"/>
      <c r="B147" s="24"/>
      <c r="C147" s="24"/>
      <c r="D147" s="24"/>
      <c r="E147" s="24"/>
      <c r="F147" s="24"/>
      <c r="G147" s="24"/>
      <c r="H147" s="24"/>
      <c r="I147" s="24"/>
      <c r="J147" s="16"/>
      <c r="K147" s="16"/>
      <c r="L147" s="17"/>
      <c r="M147" s="17"/>
      <c r="N147" s="18"/>
      <c r="O147" s="18"/>
      <c r="P147" s="17"/>
      <c r="Q147" s="17"/>
      <c r="R147" s="18"/>
      <c r="S147" s="18"/>
      <c r="T147" s="18"/>
      <c r="U147" s="18"/>
      <c r="V147" s="18"/>
      <c r="W147" s="18"/>
    </row>
    <row r="148" spans="1:23" ht="24.75" customHeight="1" hidden="1">
      <c r="A148" s="2"/>
      <c r="B148" s="24"/>
      <c r="C148" s="24"/>
      <c r="D148" s="24"/>
      <c r="E148" s="24"/>
      <c r="F148" s="24"/>
      <c r="G148" s="24"/>
      <c r="H148" s="24"/>
      <c r="I148" s="24"/>
      <c r="J148" s="16"/>
      <c r="K148" s="16"/>
      <c r="L148" s="17"/>
      <c r="M148" s="17"/>
      <c r="N148" s="18"/>
      <c r="O148" s="18"/>
      <c r="P148" s="17"/>
      <c r="Q148" s="17"/>
      <c r="R148" s="18"/>
      <c r="S148" s="18"/>
      <c r="T148" s="18"/>
      <c r="U148" s="18"/>
      <c r="V148" s="18"/>
      <c r="W148" s="18"/>
    </row>
    <row r="149" spans="1:23" ht="26.25" customHeight="1" hidden="1">
      <c r="A149" s="2"/>
      <c r="B149" s="24"/>
      <c r="C149" s="24"/>
      <c r="D149" s="24"/>
      <c r="E149" s="24"/>
      <c r="F149" s="24"/>
      <c r="G149" s="24"/>
      <c r="H149" s="24"/>
      <c r="I149" s="24"/>
      <c r="J149" s="16"/>
      <c r="K149" s="16"/>
      <c r="L149" s="17"/>
      <c r="M149" s="17"/>
      <c r="N149" s="18"/>
      <c r="O149" s="18"/>
      <c r="P149" s="17"/>
      <c r="Q149" s="17"/>
      <c r="R149" s="18"/>
      <c r="S149" s="18"/>
      <c r="T149" s="18"/>
      <c r="U149" s="18"/>
      <c r="V149" s="18"/>
      <c r="W149" s="18"/>
    </row>
    <row r="150" spans="1:23" ht="27.75" customHeight="1" hidden="1">
      <c r="A150" s="2"/>
      <c r="B150" s="24"/>
      <c r="C150" s="24"/>
      <c r="D150" s="24"/>
      <c r="E150" s="24"/>
      <c r="F150" s="24"/>
      <c r="G150" s="24"/>
      <c r="H150" s="24"/>
      <c r="I150" s="24"/>
      <c r="J150" s="16"/>
      <c r="K150" s="16"/>
      <c r="L150" s="17"/>
      <c r="M150" s="17"/>
      <c r="N150" s="18"/>
      <c r="O150" s="18"/>
      <c r="P150" s="17"/>
      <c r="Q150" s="17"/>
      <c r="R150" s="18"/>
      <c r="S150" s="18"/>
      <c r="T150" s="18"/>
      <c r="U150" s="18"/>
      <c r="V150" s="18"/>
      <c r="W150" s="18"/>
    </row>
    <row r="151" spans="1:23" ht="25.5" customHeight="1" hidden="1">
      <c r="A151" s="2"/>
      <c r="B151" s="24"/>
      <c r="C151" s="24"/>
      <c r="D151" s="24"/>
      <c r="E151" s="24"/>
      <c r="F151" s="24"/>
      <c r="G151" s="24"/>
      <c r="H151" s="24"/>
      <c r="I151" s="24"/>
      <c r="J151" s="16"/>
      <c r="K151" s="16"/>
      <c r="L151" s="17"/>
      <c r="M151" s="17"/>
      <c r="N151" s="18"/>
      <c r="O151" s="18"/>
      <c r="P151" s="17"/>
      <c r="Q151" s="17"/>
      <c r="R151" s="18"/>
      <c r="S151" s="18"/>
      <c r="T151" s="18"/>
      <c r="U151" s="18"/>
      <c r="V151" s="18"/>
      <c r="W151" s="18"/>
    </row>
    <row r="152" spans="1:23" ht="26.25" customHeight="1" hidden="1">
      <c r="A152" s="2"/>
      <c r="B152" s="24"/>
      <c r="C152" s="24"/>
      <c r="D152" s="24"/>
      <c r="E152" s="24"/>
      <c r="F152" s="24"/>
      <c r="G152" s="24"/>
      <c r="H152" s="24"/>
      <c r="I152" s="24"/>
      <c r="J152" s="16"/>
      <c r="K152" s="16"/>
      <c r="L152" s="17"/>
      <c r="M152" s="17"/>
      <c r="N152" s="18"/>
      <c r="O152" s="18"/>
      <c r="P152" s="17"/>
      <c r="Q152" s="17"/>
      <c r="R152" s="18"/>
      <c r="S152" s="18"/>
      <c r="T152" s="18"/>
      <c r="U152" s="18"/>
      <c r="V152" s="18"/>
      <c r="W152" s="18"/>
    </row>
    <row r="153" spans="1:23" ht="26.25" customHeight="1" hidden="1">
      <c r="A153" s="2"/>
      <c r="B153" s="24"/>
      <c r="C153" s="24"/>
      <c r="D153" s="24"/>
      <c r="E153" s="24"/>
      <c r="F153" s="24"/>
      <c r="G153" s="24"/>
      <c r="H153" s="24"/>
      <c r="I153" s="24"/>
      <c r="J153" s="16"/>
      <c r="K153" s="16"/>
      <c r="L153" s="17"/>
      <c r="M153" s="17"/>
      <c r="N153" s="18"/>
      <c r="O153" s="18"/>
      <c r="P153" s="17"/>
      <c r="Q153" s="17"/>
      <c r="R153" s="18"/>
      <c r="S153" s="18"/>
      <c r="T153" s="18"/>
      <c r="U153" s="18"/>
      <c r="V153" s="18"/>
      <c r="W153" s="18"/>
    </row>
    <row r="154" spans="1:23" ht="12.75" customHeight="1" hidden="1">
      <c r="A154" s="2"/>
      <c r="B154" s="24"/>
      <c r="C154" s="24"/>
      <c r="D154" s="24"/>
      <c r="E154" s="24"/>
      <c r="F154" s="24"/>
      <c r="G154" s="24"/>
      <c r="H154" s="24"/>
      <c r="I154" s="24"/>
      <c r="J154" s="16"/>
      <c r="K154" s="16"/>
      <c r="L154" s="17"/>
      <c r="M154" s="17"/>
      <c r="N154" s="18"/>
      <c r="O154" s="18"/>
      <c r="P154" s="17"/>
      <c r="Q154" s="17"/>
      <c r="R154" s="18"/>
      <c r="S154" s="18"/>
      <c r="T154" s="18"/>
      <c r="U154" s="18"/>
      <c r="V154" s="18"/>
      <c r="W154" s="18"/>
    </row>
    <row r="155" spans="1:23" ht="12.75" customHeight="1" hidden="1">
      <c r="A155" s="2"/>
      <c r="B155" s="24"/>
      <c r="C155" s="24"/>
      <c r="D155" s="24"/>
      <c r="E155" s="24"/>
      <c r="F155" s="24"/>
      <c r="G155" s="24"/>
      <c r="H155" s="24"/>
      <c r="I155" s="24"/>
      <c r="J155" s="16"/>
      <c r="K155" s="16"/>
      <c r="L155" s="17"/>
      <c r="M155" s="17"/>
      <c r="N155" s="18"/>
      <c r="O155" s="18"/>
      <c r="P155" s="17"/>
      <c r="Q155" s="17"/>
      <c r="R155" s="18"/>
      <c r="S155" s="18"/>
      <c r="T155" s="18"/>
      <c r="U155" s="18"/>
      <c r="V155" s="18"/>
      <c r="W155" s="18"/>
    </row>
    <row r="156" spans="1:23" ht="12.75" customHeight="1" hidden="1">
      <c r="A156" s="2"/>
      <c r="B156" s="24"/>
      <c r="C156" s="24"/>
      <c r="D156" s="24"/>
      <c r="E156" s="24"/>
      <c r="F156" s="24"/>
      <c r="G156" s="24"/>
      <c r="H156" s="24"/>
      <c r="I156" s="24"/>
      <c r="J156" s="16"/>
      <c r="K156" s="16"/>
      <c r="L156" s="17"/>
      <c r="M156" s="17"/>
      <c r="N156" s="18"/>
      <c r="O156" s="18"/>
      <c r="P156" s="17"/>
      <c r="Q156" s="17"/>
      <c r="R156" s="18"/>
      <c r="S156" s="18"/>
      <c r="T156" s="18"/>
      <c r="U156" s="18"/>
      <c r="V156" s="18"/>
      <c r="W156" s="18"/>
    </row>
    <row r="157" spans="1:23" ht="12.75" customHeight="1" hidden="1">
      <c r="A157" s="2"/>
      <c r="B157" s="24"/>
      <c r="C157" s="24"/>
      <c r="D157" s="24"/>
      <c r="E157" s="24"/>
      <c r="F157" s="24"/>
      <c r="G157" s="24"/>
      <c r="H157" s="24"/>
      <c r="I157" s="24"/>
      <c r="J157" s="16"/>
      <c r="K157" s="16"/>
      <c r="L157" s="17"/>
      <c r="M157" s="17"/>
      <c r="N157" s="18"/>
      <c r="O157" s="18"/>
      <c r="P157" s="17"/>
      <c r="Q157" s="17"/>
      <c r="R157" s="18"/>
      <c r="S157" s="18"/>
      <c r="T157" s="18"/>
      <c r="U157" s="18"/>
      <c r="V157" s="18"/>
      <c r="W157" s="18"/>
    </row>
    <row r="158" spans="1:23" ht="12.75" customHeight="1" hidden="1">
      <c r="A158" s="2"/>
      <c r="B158" s="24"/>
      <c r="C158" s="24"/>
      <c r="D158" s="24"/>
      <c r="E158" s="24"/>
      <c r="F158" s="24"/>
      <c r="G158" s="24"/>
      <c r="H158" s="24"/>
      <c r="I158" s="24"/>
      <c r="J158" s="16"/>
      <c r="K158" s="16"/>
      <c r="L158" s="17"/>
      <c r="M158" s="17"/>
      <c r="N158" s="18"/>
      <c r="O158" s="18"/>
      <c r="P158" s="17"/>
      <c r="Q158" s="17"/>
      <c r="R158" s="18"/>
      <c r="S158" s="18"/>
      <c r="T158" s="18"/>
      <c r="U158" s="18"/>
      <c r="V158" s="18"/>
      <c r="W158" s="18"/>
    </row>
    <row r="159" spans="1:23" ht="12.75" customHeight="1" hidden="1">
      <c r="A159" s="2"/>
      <c r="B159" s="24"/>
      <c r="C159" s="24"/>
      <c r="D159" s="24"/>
      <c r="E159" s="24"/>
      <c r="F159" s="24"/>
      <c r="G159" s="24"/>
      <c r="H159" s="24"/>
      <c r="I159" s="24"/>
      <c r="J159" s="16"/>
      <c r="K159" s="16"/>
      <c r="L159" s="17"/>
      <c r="M159" s="17"/>
      <c r="N159" s="18"/>
      <c r="O159" s="18"/>
      <c r="P159" s="17"/>
      <c r="Q159" s="17"/>
      <c r="R159" s="18"/>
      <c r="S159" s="18"/>
      <c r="T159" s="18"/>
      <c r="U159" s="18"/>
      <c r="V159" s="18"/>
      <c r="W159" s="18"/>
    </row>
    <row r="160" spans="1:23" ht="12.75" customHeight="1" hidden="1">
      <c r="A160" s="2"/>
      <c r="B160" s="24"/>
      <c r="C160" s="24"/>
      <c r="D160" s="24"/>
      <c r="E160" s="24"/>
      <c r="F160" s="24"/>
      <c r="G160" s="24"/>
      <c r="H160" s="24"/>
      <c r="I160" s="24"/>
      <c r="J160" s="16"/>
      <c r="K160" s="16"/>
      <c r="L160" s="17"/>
      <c r="M160" s="17"/>
      <c r="N160" s="18"/>
      <c r="O160" s="18"/>
      <c r="P160" s="17"/>
      <c r="Q160" s="17"/>
      <c r="R160" s="18"/>
      <c r="S160" s="18"/>
      <c r="T160" s="18"/>
      <c r="U160" s="18"/>
      <c r="V160" s="18"/>
      <c r="W160" s="18"/>
    </row>
    <row r="161" spans="1:23" ht="27" customHeight="1" hidden="1">
      <c r="A161" s="2"/>
      <c r="B161" s="24"/>
      <c r="C161" s="24"/>
      <c r="D161" s="24"/>
      <c r="E161" s="24"/>
      <c r="F161" s="24"/>
      <c r="G161" s="24"/>
      <c r="H161" s="24"/>
      <c r="I161" s="24"/>
      <c r="J161" s="16"/>
      <c r="K161" s="16"/>
      <c r="L161" s="17"/>
      <c r="M161" s="17"/>
      <c r="N161" s="18"/>
      <c r="O161" s="18"/>
      <c r="P161" s="17"/>
      <c r="Q161" s="17"/>
      <c r="R161" s="18"/>
      <c r="S161" s="18"/>
      <c r="T161" s="18"/>
      <c r="U161" s="18"/>
      <c r="V161" s="18"/>
      <c r="W161" s="18"/>
    </row>
    <row r="162" spans="1:23" ht="12.75" customHeight="1" hidden="1">
      <c r="A162" s="2"/>
      <c r="B162" s="24"/>
      <c r="C162" s="24"/>
      <c r="D162" s="24"/>
      <c r="E162" s="24"/>
      <c r="F162" s="24"/>
      <c r="G162" s="24"/>
      <c r="H162" s="24"/>
      <c r="I162" s="24"/>
      <c r="J162" s="16"/>
      <c r="K162" s="16"/>
      <c r="L162" s="17"/>
      <c r="M162" s="17"/>
      <c r="N162" s="18"/>
      <c r="O162" s="18"/>
      <c r="P162" s="17"/>
      <c r="Q162" s="17"/>
      <c r="R162" s="18"/>
      <c r="S162" s="18"/>
      <c r="T162" s="18"/>
      <c r="U162" s="18"/>
      <c r="V162" s="18"/>
      <c r="W162" s="18"/>
    </row>
    <row r="163" spans="1:23" ht="27" customHeight="1" hidden="1">
      <c r="A163" s="2"/>
      <c r="B163" s="24"/>
      <c r="C163" s="24"/>
      <c r="D163" s="24"/>
      <c r="E163" s="24"/>
      <c r="F163" s="24"/>
      <c r="G163" s="24"/>
      <c r="H163" s="24"/>
      <c r="I163" s="24"/>
      <c r="J163" s="16"/>
      <c r="K163" s="16"/>
      <c r="L163" s="17"/>
      <c r="M163" s="17"/>
      <c r="N163" s="18"/>
      <c r="O163" s="18"/>
      <c r="P163" s="17"/>
      <c r="Q163" s="17"/>
      <c r="R163" s="18"/>
      <c r="S163" s="18"/>
      <c r="T163" s="18"/>
      <c r="U163" s="18"/>
      <c r="V163" s="18"/>
      <c r="W163" s="18"/>
    </row>
    <row r="164" spans="1:23" ht="26.25" customHeight="1" hidden="1">
      <c r="A164" s="2"/>
      <c r="B164" s="24"/>
      <c r="C164" s="24"/>
      <c r="D164" s="24"/>
      <c r="E164" s="24"/>
      <c r="F164" s="24"/>
      <c r="G164" s="24"/>
      <c r="H164" s="24"/>
      <c r="I164" s="24"/>
      <c r="J164" s="16"/>
      <c r="K164" s="16"/>
      <c r="L164" s="17"/>
      <c r="M164" s="17"/>
      <c r="N164" s="18"/>
      <c r="O164" s="18"/>
      <c r="P164" s="17"/>
      <c r="Q164" s="17"/>
      <c r="R164" s="18"/>
      <c r="S164" s="18"/>
      <c r="T164" s="18"/>
      <c r="U164" s="18"/>
      <c r="V164" s="18"/>
      <c r="W164" s="18"/>
    </row>
    <row r="165" spans="1:23" ht="27" customHeight="1" hidden="1">
      <c r="A165" s="2"/>
      <c r="B165" s="24"/>
      <c r="C165" s="24"/>
      <c r="D165" s="24"/>
      <c r="E165" s="24"/>
      <c r="F165" s="24"/>
      <c r="G165" s="24"/>
      <c r="H165" s="24"/>
      <c r="I165" s="24"/>
      <c r="J165" s="16"/>
      <c r="K165" s="16"/>
      <c r="L165" s="17"/>
      <c r="M165" s="17"/>
      <c r="N165" s="18"/>
      <c r="O165" s="18"/>
      <c r="P165" s="17"/>
      <c r="Q165" s="17"/>
      <c r="R165" s="18"/>
      <c r="S165" s="18"/>
      <c r="T165" s="18"/>
      <c r="U165" s="18"/>
      <c r="V165" s="18"/>
      <c r="W165" s="18"/>
    </row>
    <row r="166" spans="1:23" ht="24.75" customHeight="1" hidden="1">
      <c r="A166" s="2"/>
      <c r="B166" s="24"/>
      <c r="C166" s="24"/>
      <c r="D166" s="24"/>
      <c r="E166" s="24"/>
      <c r="F166" s="24"/>
      <c r="G166" s="24"/>
      <c r="H166" s="24"/>
      <c r="I166" s="24"/>
      <c r="J166" s="16"/>
      <c r="K166" s="16"/>
      <c r="L166" s="17"/>
      <c r="M166" s="17"/>
      <c r="N166" s="18"/>
      <c r="O166" s="18"/>
      <c r="P166" s="17"/>
      <c r="Q166" s="17"/>
      <c r="R166" s="18"/>
      <c r="S166" s="18"/>
      <c r="T166" s="18"/>
      <c r="U166" s="18"/>
      <c r="V166" s="18"/>
      <c r="W166" s="18"/>
    </row>
    <row r="167" spans="1:23" ht="26.25" customHeight="1" hidden="1">
      <c r="A167" s="2"/>
      <c r="B167" s="24"/>
      <c r="C167" s="24"/>
      <c r="D167" s="24"/>
      <c r="E167" s="24"/>
      <c r="F167" s="24"/>
      <c r="G167" s="24"/>
      <c r="H167" s="24"/>
      <c r="I167" s="24"/>
      <c r="J167" s="16"/>
      <c r="K167" s="16"/>
      <c r="L167" s="17"/>
      <c r="M167" s="17"/>
      <c r="N167" s="18"/>
      <c r="O167" s="18"/>
      <c r="P167" s="17"/>
      <c r="Q167" s="17"/>
      <c r="R167" s="18"/>
      <c r="S167" s="18"/>
      <c r="T167" s="18"/>
      <c r="U167" s="18"/>
      <c r="V167" s="18"/>
      <c r="W167" s="18"/>
    </row>
    <row r="168" spans="1:23" ht="12.75" customHeight="1" hidden="1">
      <c r="A168" s="2"/>
      <c r="B168" s="24"/>
      <c r="C168" s="24"/>
      <c r="D168" s="24"/>
      <c r="E168" s="24"/>
      <c r="F168" s="24"/>
      <c r="G168" s="24"/>
      <c r="H168" s="24"/>
      <c r="I168" s="24"/>
      <c r="J168" s="16"/>
      <c r="K168" s="16"/>
      <c r="L168" s="17"/>
      <c r="M168" s="17"/>
      <c r="N168" s="18"/>
      <c r="O168" s="18"/>
      <c r="P168" s="17"/>
      <c r="Q168" s="17"/>
      <c r="R168" s="18"/>
      <c r="S168" s="18"/>
      <c r="T168" s="18"/>
      <c r="U168" s="18"/>
      <c r="V168" s="18"/>
      <c r="W168" s="18"/>
    </row>
    <row r="169" spans="1:23" ht="27" customHeight="1" hidden="1">
      <c r="A169" s="2"/>
      <c r="B169" s="24"/>
      <c r="C169" s="24"/>
      <c r="D169" s="24"/>
      <c r="E169" s="24"/>
      <c r="F169" s="24"/>
      <c r="G169" s="24"/>
      <c r="H169" s="24"/>
      <c r="I169" s="24"/>
      <c r="J169" s="16"/>
      <c r="K169" s="16"/>
      <c r="L169" s="17"/>
      <c r="M169" s="17"/>
      <c r="N169" s="18"/>
      <c r="O169" s="18"/>
      <c r="P169" s="17"/>
      <c r="Q169" s="17"/>
      <c r="R169" s="18"/>
      <c r="S169" s="18"/>
      <c r="T169" s="18"/>
      <c r="U169" s="18"/>
      <c r="V169" s="18"/>
      <c r="W169" s="18"/>
    </row>
    <row r="170" spans="1:23" ht="25.5" customHeight="1" hidden="1">
      <c r="A170" s="2"/>
      <c r="B170" s="24"/>
      <c r="C170" s="24"/>
      <c r="D170" s="24"/>
      <c r="E170" s="24"/>
      <c r="F170" s="24"/>
      <c r="G170" s="24"/>
      <c r="H170" s="24"/>
      <c r="I170" s="24"/>
      <c r="J170" s="16"/>
      <c r="K170" s="16"/>
      <c r="L170" s="17"/>
      <c r="M170" s="17"/>
      <c r="N170" s="18"/>
      <c r="O170" s="18"/>
      <c r="P170" s="17"/>
      <c r="Q170" s="17"/>
      <c r="R170" s="18"/>
      <c r="S170" s="18"/>
      <c r="T170" s="18"/>
      <c r="U170" s="18"/>
      <c r="V170" s="18"/>
      <c r="W170" s="18"/>
    </row>
    <row r="171" spans="1:23" ht="31.5" customHeight="1" hidden="1">
      <c r="A171" s="2"/>
      <c r="B171" s="24"/>
      <c r="C171" s="24"/>
      <c r="D171" s="24"/>
      <c r="E171" s="24"/>
      <c r="F171" s="24"/>
      <c r="G171" s="24"/>
      <c r="H171" s="24"/>
      <c r="I171" s="24"/>
      <c r="J171" s="16"/>
      <c r="K171" s="16"/>
      <c r="L171" s="17"/>
      <c r="M171" s="17"/>
      <c r="N171" s="18"/>
      <c r="O171" s="18"/>
      <c r="P171" s="17"/>
      <c r="Q171" s="17"/>
      <c r="R171" s="18"/>
      <c r="S171" s="18"/>
      <c r="T171" s="18"/>
      <c r="U171" s="18"/>
      <c r="V171" s="18"/>
      <c r="W171" s="18"/>
    </row>
    <row r="172" spans="1:23" ht="12.75" customHeight="1" hidden="1">
      <c r="A172" s="2"/>
      <c r="B172" s="24"/>
      <c r="C172" s="24"/>
      <c r="D172" s="24"/>
      <c r="E172" s="24"/>
      <c r="F172" s="24"/>
      <c r="G172" s="24"/>
      <c r="H172" s="24"/>
      <c r="I172" s="24"/>
      <c r="J172" s="16"/>
      <c r="K172" s="16"/>
      <c r="L172" s="17"/>
      <c r="M172" s="17"/>
      <c r="N172" s="18"/>
      <c r="O172" s="18"/>
      <c r="P172" s="17"/>
      <c r="Q172" s="17"/>
      <c r="R172" s="18"/>
      <c r="S172" s="18"/>
      <c r="T172" s="18"/>
      <c r="U172" s="18"/>
      <c r="V172" s="18"/>
      <c r="W172" s="18"/>
    </row>
    <row r="173" spans="1:23" ht="12.75" customHeight="1" hidden="1">
      <c r="A173" s="2"/>
      <c r="B173" s="24"/>
      <c r="C173" s="24"/>
      <c r="D173" s="24"/>
      <c r="E173" s="24"/>
      <c r="F173" s="24"/>
      <c r="G173" s="24"/>
      <c r="H173" s="24"/>
      <c r="I173" s="24"/>
      <c r="J173" s="16"/>
      <c r="K173" s="16"/>
      <c r="L173" s="17"/>
      <c r="M173" s="17"/>
      <c r="N173" s="18"/>
      <c r="O173" s="18"/>
      <c r="P173" s="17"/>
      <c r="Q173" s="17"/>
      <c r="R173" s="18"/>
      <c r="S173" s="18"/>
      <c r="T173" s="18"/>
      <c r="U173" s="18"/>
      <c r="V173" s="18"/>
      <c r="W173" s="18"/>
    </row>
    <row r="174" spans="1:23" ht="27.75" customHeight="1" hidden="1">
      <c r="A174" s="2"/>
      <c r="B174" s="24"/>
      <c r="C174" s="24"/>
      <c r="D174" s="24"/>
      <c r="E174" s="24"/>
      <c r="F174" s="24"/>
      <c r="G174" s="24"/>
      <c r="H174" s="24"/>
      <c r="I174" s="24"/>
      <c r="J174" s="16"/>
      <c r="K174" s="16"/>
      <c r="L174" s="17"/>
      <c r="M174" s="17"/>
      <c r="N174" s="18"/>
      <c r="O174" s="18"/>
      <c r="P174" s="17"/>
      <c r="Q174" s="17"/>
      <c r="R174" s="18"/>
      <c r="S174" s="18"/>
      <c r="T174" s="18"/>
      <c r="U174" s="18"/>
      <c r="V174" s="18"/>
      <c r="W174" s="18"/>
    </row>
    <row r="175" spans="1:23" ht="12.75" customHeight="1" hidden="1">
      <c r="A175" s="2"/>
      <c r="B175" s="24"/>
      <c r="C175" s="24"/>
      <c r="D175" s="24"/>
      <c r="E175" s="24"/>
      <c r="F175" s="24"/>
      <c r="G175" s="24"/>
      <c r="H175" s="24"/>
      <c r="I175" s="24"/>
      <c r="J175" s="16"/>
      <c r="K175" s="16"/>
      <c r="L175" s="17"/>
      <c r="M175" s="17"/>
      <c r="N175" s="18"/>
      <c r="O175" s="18"/>
      <c r="P175" s="17"/>
      <c r="Q175" s="17"/>
      <c r="R175" s="18"/>
      <c r="S175" s="18"/>
      <c r="T175" s="18"/>
      <c r="U175" s="18"/>
      <c r="V175" s="18"/>
      <c r="W175" s="18"/>
    </row>
    <row r="176" spans="1:23" ht="27" customHeight="1" hidden="1">
      <c r="A176" s="2"/>
      <c r="B176" s="24"/>
      <c r="C176" s="24"/>
      <c r="D176" s="24"/>
      <c r="E176" s="24"/>
      <c r="F176" s="24"/>
      <c r="G176" s="24"/>
      <c r="H176" s="24"/>
      <c r="I176" s="24"/>
      <c r="J176" s="16"/>
      <c r="K176" s="16"/>
      <c r="L176" s="17"/>
      <c r="M176" s="17"/>
      <c r="N176" s="18"/>
      <c r="O176" s="18"/>
      <c r="P176" s="17"/>
      <c r="Q176" s="17"/>
      <c r="R176" s="18"/>
      <c r="S176" s="18"/>
      <c r="T176" s="18"/>
      <c r="U176" s="18"/>
      <c r="V176" s="18"/>
      <c r="W176" s="18"/>
    </row>
    <row r="177" spans="1:23" ht="27" customHeight="1" hidden="1">
      <c r="A177" s="2"/>
      <c r="B177" s="24"/>
      <c r="C177" s="24"/>
      <c r="D177" s="24"/>
      <c r="E177" s="24"/>
      <c r="F177" s="24"/>
      <c r="G177" s="24"/>
      <c r="H177" s="24"/>
      <c r="I177" s="24"/>
      <c r="J177" s="16"/>
      <c r="K177" s="16"/>
      <c r="L177" s="17"/>
      <c r="M177" s="17"/>
      <c r="N177" s="18"/>
      <c r="O177" s="18"/>
      <c r="P177" s="17"/>
      <c r="Q177" s="17"/>
      <c r="R177" s="18"/>
      <c r="S177" s="18"/>
      <c r="T177" s="18"/>
      <c r="U177" s="18"/>
      <c r="V177" s="18"/>
      <c r="W177" s="18"/>
    </row>
    <row r="178" spans="1:23" ht="12.75" hidden="1">
      <c r="A178" s="2"/>
      <c r="B178" s="24"/>
      <c r="C178" s="24"/>
      <c r="D178" s="24"/>
      <c r="E178" s="24"/>
      <c r="F178" s="24"/>
      <c r="G178" s="24"/>
      <c r="H178" s="24"/>
      <c r="I178" s="24"/>
      <c r="J178" s="16"/>
      <c r="K178" s="16"/>
      <c r="L178" s="17"/>
      <c r="M178" s="17"/>
      <c r="N178" s="18"/>
      <c r="O178" s="18"/>
      <c r="P178" s="17"/>
      <c r="Q178" s="17"/>
      <c r="R178" s="18"/>
      <c r="S178" s="18"/>
      <c r="T178" s="18"/>
      <c r="U178" s="18"/>
      <c r="V178" s="18"/>
      <c r="W178" s="18"/>
    </row>
    <row r="179" spans="1:23" ht="23.25" customHeight="1" hidden="1">
      <c r="A179" s="2"/>
      <c r="B179" s="24"/>
      <c r="C179" s="24"/>
      <c r="D179" s="24"/>
      <c r="E179" s="24"/>
      <c r="F179" s="24"/>
      <c r="G179" s="24"/>
      <c r="H179" s="24"/>
      <c r="I179" s="24"/>
      <c r="J179" s="16"/>
      <c r="K179" s="16"/>
      <c r="L179" s="17"/>
      <c r="M179" s="17"/>
      <c r="N179" s="18"/>
      <c r="O179" s="18"/>
      <c r="P179" s="17"/>
      <c r="Q179" s="17"/>
      <c r="R179" s="18"/>
      <c r="S179" s="18"/>
      <c r="T179" s="18"/>
      <c r="U179" s="18"/>
      <c r="V179" s="18"/>
      <c r="W179" s="18"/>
    </row>
    <row r="180" spans="1:23" ht="12.75" hidden="1">
      <c r="A180" s="6"/>
      <c r="B180" s="29"/>
      <c r="C180" s="29"/>
      <c r="D180" s="29"/>
      <c r="E180" s="29"/>
      <c r="F180" s="29"/>
      <c r="G180" s="29"/>
      <c r="H180" s="29"/>
      <c r="I180" s="29"/>
      <c r="J180" s="30"/>
      <c r="K180" s="30"/>
      <c r="L180" s="30"/>
      <c r="M180" s="30"/>
      <c r="N180" s="30"/>
      <c r="O180" s="30"/>
      <c r="P180" s="30"/>
      <c r="Q180" s="30"/>
      <c r="R180" s="31"/>
      <c r="S180" s="31"/>
      <c r="T180" s="31"/>
      <c r="U180" s="31"/>
      <c r="V180" s="31"/>
      <c r="W180" s="31"/>
    </row>
    <row r="181" ht="12.75" hidden="1"/>
    <row r="182" spans="1:26" ht="12.75" hidden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2.75" hidden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2.75" hidden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2.75" hidden="1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</row>
    <row r="186" spans="1:26" ht="12.75" hidden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48"/>
      <c r="N186" s="49"/>
      <c r="O186" s="50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52.5" customHeight="1" hidden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51"/>
      <c r="N187" s="52"/>
      <c r="O187" s="53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2.75" hidden="1">
      <c r="A188" s="5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66"/>
      <c r="N188" s="67"/>
      <c r="O188" s="68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2.75" hidden="1">
      <c r="A189" s="2"/>
      <c r="B189" s="24"/>
      <c r="C189" s="24"/>
      <c r="D189" s="24"/>
      <c r="E189" s="24"/>
      <c r="F189" s="24"/>
      <c r="G189" s="24"/>
      <c r="H189" s="24"/>
      <c r="I189" s="33"/>
      <c r="J189" s="33"/>
      <c r="K189" s="17"/>
      <c r="L189" s="17"/>
      <c r="M189" s="45"/>
      <c r="N189" s="46"/>
      <c r="O189" s="47"/>
      <c r="P189" s="18"/>
      <c r="Q189" s="18"/>
      <c r="R189" s="18"/>
      <c r="S189" s="17"/>
      <c r="T189" s="17"/>
      <c r="U189" s="18"/>
      <c r="V189" s="18"/>
      <c r="W189" s="18"/>
      <c r="X189" s="18"/>
      <c r="Y189" s="18"/>
      <c r="Z189" s="18"/>
    </row>
    <row r="190" spans="1:26" ht="12.75" hidden="1">
      <c r="A190" s="2"/>
      <c r="B190" s="24"/>
      <c r="C190" s="24"/>
      <c r="D190" s="24"/>
      <c r="E190" s="24"/>
      <c r="F190" s="24"/>
      <c r="G190" s="24"/>
      <c r="H190" s="24"/>
      <c r="I190" s="33"/>
      <c r="J190" s="33"/>
      <c r="K190" s="17"/>
      <c r="L190" s="17"/>
      <c r="M190" s="45"/>
      <c r="N190" s="46"/>
      <c r="O190" s="47"/>
      <c r="P190" s="18"/>
      <c r="Q190" s="18"/>
      <c r="R190" s="18"/>
      <c r="S190" s="17"/>
      <c r="T190" s="17"/>
      <c r="U190" s="18"/>
      <c r="V190" s="18"/>
      <c r="W190" s="18"/>
      <c r="X190" s="18"/>
      <c r="Y190" s="18"/>
      <c r="Z190" s="18"/>
    </row>
    <row r="191" spans="1:26" ht="12.75" hidden="1">
      <c r="A191" s="2"/>
      <c r="B191" s="24"/>
      <c r="C191" s="24"/>
      <c r="D191" s="24"/>
      <c r="E191" s="24"/>
      <c r="F191" s="24"/>
      <c r="G191" s="24"/>
      <c r="H191" s="24"/>
      <c r="I191" s="33"/>
      <c r="J191" s="33"/>
      <c r="K191" s="17"/>
      <c r="L191" s="17"/>
      <c r="M191" s="45"/>
      <c r="N191" s="46"/>
      <c r="O191" s="47"/>
      <c r="P191" s="18"/>
      <c r="Q191" s="18"/>
      <c r="R191" s="18"/>
      <c r="S191" s="17"/>
      <c r="T191" s="17"/>
      <c r="U191" s="18"/>
      <c r="V191" s="18"/>
      <c r="W191" s="18"/>
      <c r="X191" s="18"/>
      <c r="Y191" s="18"/>
      <c r="Z191" s="18"/>
    </row>
    <row r="192" spans="1:26" ht="12.75" hidden="1">
      <c r="A192" s="2"/>
      <c r="B192" s="24"/>
      <c r="C192" s="24"/>
      <c r="D192" s="24"/>
      <c r="E192" s="24"/>
      <c r="F192" s="24"/>
      <c r="G192" s="24"/>
      <c r="H192" s="24"/>
      <c r="I192" s="33"/>
      <c r="J192" s="33"/>
      <c r="K192" s="17"/>
      <c r="L192" s="17"/>
      <c r="M192" s="45"/>
      <c r="N192" s="46"/>
      <c r="O192" s="47"/>
      <c r="P192" s="18"/>
      <c r="Q192" s="18"/>
      <c r="R192" s="18"/>
      <c r="S192" s="17"/>
      <c r="T192" s="17"/>
      <c r="U192" s="18"/>
      <c r="V192" s="18"/>
      <c r="W192" s="18"/>
      <c r="X192" s="18"/>
      <c r="Y192" s="18"/>
      <c r="Z192" s="18"/>
    </row>
    <row r="193" spans="1:26" ht="12.75" hidden="1">
      <c r="A193" s="2"/>
      <c r="B193" s="24"/>
      <c r="C193" s="24"/>
      <c r="D193" s="24"/>
      <c r="E193" s="24"/>
      <c r="F193" s="24"/>
      <c r="G193" s="24"/>
      <c r="H193" s="24"/>
      <c r="I193" s="33"/>
      <c r="J193" s="33"/>
      <c r="K193" s="17"/>
      <c r="L193" s="17"/>
      <c r="M193" s="45"/>
      <c r="N193" s="46"/>
      <c r="O193" s="47"/>
      <c r="P193" s="18"/>
      <c r="Q193" s="18"/>
      <c r="R193" s="18"/>
      <c r="S193" s="17"/>
      <c r="T193" s="17"/>
      <c r="U193" s="18"/>
      <c r="V193" s="18"/>
      <c r="W193" s="18"/>
      <c r="X193" s="18"/>
      <c r="Y193" s="18"/>
      <c r="Z193" s="18"/>
    </row>
    <row r="194" spans="1:26" ht="12.75" hidden="1">
      <c r="A194" s="2"/>
      <c r="B194" s="24"/>
      <c r="C194" s="24"/>
      <c r="D194" s="24"/>
      <c r="E194" s="24"/>
      <c r="F194" s="24"/>
      <c r="G194" s="24"/>
      <c r="H194" s="24"/>
      <c r="I194" s="33"/>
      <c r="J194" s="33"/>
      <c r="K194" s="17"/>
      <c r="L194" s="17"/>
      <c r="M194" s="45"/>
      <c r="N194" s="46"/>
      <c r="O194" s="47"/>
      <c r="P194" s="18"/>
      <c r="Q194" s="18"/>
      <c r="R194" s="18"/>
      <c r="S194" s="17"/>
      <c r="T194" s="17"/>
      <c r="U194" s="18"/>
      <c r="V194" s="18"/>
      <c r="W194" s="18"/>
      <c r="X194" s="18"/>
      <c r="Y194" s="18"/>
      <c r="Z194" s="18"/>
    </row>
    <row r="195" spans="1:26" ht="12.75" hidden="1">
      <c r="A195" s="2"/>
      <c r="B195" s="24"/>
      <c r="C195" s="24"/>
      <c r="D195" s="24"/>
      <c r="E195" s="24"/>
      <c r="F195" s="24"/>
      <c r="G195" s="24"/>
      <c r="H195" s="24"/>
      <c r="I195" s="33"/>
      <c r="J195" s="33"/>
      <c r="K195" s="17"/>
      <c r="L195" s="17"/>
      <c r="M195" s="45"/>
      <c r="N195" s="46"/>
      <c r="O195" s="47"/>
      <c r="P195" s="18"/>
      <c r="Q195" s="18"/>
      <c r="R195" s="18"/>
      <c r="S195" s="17"/>
      <c r="T195" s="17"/>
      <c r="U195" s="18"/>
      <c r="V195" s="18"/>
      <c r="W195" s="18"/>
      <c r="X195" s="18"/>
      <c r="Y195" s="18"/>
      <c r="Z195" s="18"/>
    </row>
    <row r="196" spans="1:26" ht="26.25" customHeight="1" hidden="1">
      <c r="A196" s="2"/>
      <c r="B196" s="24"/>
      <c r="C196" s="24"/>
      <c r="D196" s="24"/>
      <c r="E196" s="24"/>
      <c r="F196" s="24"/>
      <c r="G196" s="24"/>
      <c r="H196" s="24"/>
      <c r="I196" s="33"/>
      <c r="J196" s="33"/>
      <c r="K196" s="17"/>
      <c r="L196" s="17"/>
      <c r="M196" s="45"/>
      <c r="N196" s="46"/>
      <c r="O196" s="47"/>
      <c r="P196" s="18"/>
      <c r="Q196" s="18"/>
      <c r="R196" s="18"/>
      <c r="S196" s="17"/>
      <c r="T196" s="17"/>
      <c r="U196" s="18"/>
      <c r="V196" s="18"/>
      <c r="W196" s="18"/>
      <c r="X196" s="18"/>
      <c r="Y196" s="18"/>
      <c r="Z196" s="18"/>
    </row>
    <row r="197" spans="1:26" ht="12.75" hidden="1">
      <c r="A197" s="2"/>
      <c r="B197" s="24"/>
      <c r="C197" s="24"/>
      <c r="D197" s="24"/>
      <c r="E197" s="24"/>
      <c r="F197" s="24"/>
      <c r="G197" s="24"/>
      <c r="H197" s="24"/>
      <c r="I197" s="33"/>
      <c r="J197" s="33"/>
      <c r="K197" s="17"/>
      <c r="L197" s="17"/>
      <c r="M197" s="45"/>
      <c r="N197" s="46"/>
      <c r="O197" s="47"/>
      <c r="P197" s="18"/>
      <c r="Q197" s="18"/>
      <c r="R197" s="18"/>
      <c r="S197" s="17"/>
      <c r="T197" s="17"/>
      <c r="U197" s="18"/>
      <c r="V197" s="18"/>
      <c r="W197" s="18"/>
      <c r="X197" s="18"/>
      <c r="Y197" s="18"/>
      <c r="Z197" s="18"/>
    </row>
    <row r="198" spans="1:26" ht="12.75" hidden="1">
      <c r="A198" s="2"/>
      <c r="B198" s="24"/>
      <c r="C198" s="24"/>
      <c r="D198" s="24"/>
      <c r="E198" s="24"/>
      <c r="F198" s="24"/>
      <c r="G198" s="24"/>
      <c r="H198" s="24"/>
      <c r="I198" s="33"/>
      <c r="J198" s="33"/>
      <c r="K198" s="17"/>
      <c r="L198" s="17"/>
      <c r="M198" s="45"/>
      <c r="N198" s="46"/>
      <c r="O198" s="47"/>
      <c r="P198" s="18"/>
      <c r="Q198" s="18"/>
      <c r="R198" s="18"/>
      <c r="S198" s="17"/>
      <c r="T198" s="17"/>
      <c r="U198" s="18"/>
      <c r="V198" s="18"/>
      <c r="W198" s="18"/>
      <c r="X198" s="18"/>
      <c r="Y198" s="18"/>
      <c r="Z198" s="18"/>
    </row>
    <row r="199" spans="1:26" ht="12.75" hidden="1">
      <c r="A199" s="2"/>
      <c r="B199" s="24"/>
      <c r="C199" s="24"/>
      <c r="D199" s="24"/>
      <c r="E199" s="24"/>
      <c r="F199" s="24"/>
      <c r="G199" s="24"/>
      <c r="H199" s="24"/>
      <c r="I199" s="33"/>
      <c r="J199" s="33"/>
      <c r="K199" s="17"/>
      <c r="L199" s="17"/>
      <c r="M199" s="45"/>
      <c r="N199" s="46"/>
      <c r="O199" s="47"/>
      <c r="P199" s="18"/>
      <c r="Q199" s="18"/>
      <c r="R199" s="18"/>
      <c r="S199" s="17"/>
      <c r="T199" s="17"/>
      <c r="U199" s="18"/>
      <c r="V199" s="18"/>
      <c r="W199" s="18"/>
      <c r="X199" s="18"/>
      <c r="Y199" s="18"/>
      <c r="Z199" s="18"/>
    </row>
    <row r="200" spans="1:26" ht="12.75" hidden="1">
      <c r="A200" s="2"/>
      <c r="B200" s="24"/>
      <c r="C200" s="24"/>
      <c r="D200" s="24"/>
      <c r="E200" s="24"/>
      <c r="F200" s="24"/>
      <c r="G200" s="24"/>
      <c r="H200" s="24"/>
      <c r="I200" s="33"/>
      <c r="J200" s="33"/>
      <c r="K200" s="17"/>
      <c r="L200" s="17"/>
      <c r="M200" s="45"/>
      <c r="N200" s="46"/>
      <c r="O200" s="47"/>
      <c r="P200" s="18"/>
      <c r="Q200" s="18"/>
      <c r="R200" s="18"/>
      <c r="S200" s="17"/>
      <c r="T200" s="17"/>
      <c r="U200" s="18"/>
      <c r="V200" s="18"/>
      <c r="W200" s="18"/>
      <c r="X200" s="18"/>
      <c r="Y200" s="18"/>
      <c r="Z200" s="18"/>
    </row>
    <row r="201" spans="1:26" ht="12.75" hidden="1">
      <c r="A201" s="2"/>
      <c r="B201" s="24"/>
      <c r="C201" s="24"/>
      <c r="D201" s="24"/>
      <c r="E201" s="24"/>
      <c r="F201" s="24"/>
      <c r="G201" s="24"/>
      <c r="H201" s="24"/>
      <c r="I201" s="33"/>
      <c r="J201" s="33"/>
      <c r="K201" s="17"/>
      <c r="L201" s="17"/>
      <c r="M201" s="45"/>
      <c r="N201" s="46"/>
      <c r="O201" s="47"/>
      <c r="P201" s="18"/>
      <c r="Q201" s="18"/>
      <c r="R201" s="18"/>
      <c r="S201" s="17"/>
      <c r="T201" s="17"/>
      <c r="U201" s="18"/>
      <c r="V201" s="18"/>
      <c r="W201" s="18"/>
      <c r="X201" s="18"/>
      <c r="Y201" s="18"/>
      <c r="Z201" s="18"/>
    </row>
    <row r="202" spans="1:26" ht="26.25" customHeight="1" hidden="1">
      <c r="A202" s="2"/>
      <c r="B202" s="24"/>
      <c r="C202" s="24"/>
      <c r="D202" s="24"/>
      <c r="E202" s="24"/>
      <c r="F202" s="24"/>
      <c r="G202" s="24"/>
      <c r="H202" s="24"/>
      <c r="I202" s="33"/>
      <c r="J202" s="33"/>
      <c r="K202" s="17"/>
      <c r="L202" s="17"/>
      <c r="M202" s="45"/>
      <c r="N202" s="46"/>
      <c r="O202" s="47"/>
      <c r="P202" s="18"/>
      <c r="Q202" s="18"/>
      <c r="R202" s="18"/>
      <c r="S202" s="17"/>
      <c r="T202" s="17"/>
      <c r="U202" s="18"/>
      <c r="V202" s="18"/>
      <c r="W202" s="18"/>
      <c r="X202" s="18"/>
      <c r="Y202" s="18"/>
      <c r="Z202" s="18"/>
    </row>
    <row r="203" spans="1:26" ht="12.75" hidden="1">
      <c r="A203" s="6"/>
      <c r="B203" s="29"/>
      <c r="C203" s="29"/>
      <c r="D203" s="29"/>
      <c r="E203" s="29"/>
      <c r="F203" s="29"/>
      <c r="G203" s="29"/>
      <c r="H203" s="29"/>
      <c r="I203" s="30"/>
      <c r="J203" s="30"/>
      <c r="K203" s="30"/>
      <c r="L203" s="30"/>
      <c r="M203" s="69"/>
      <c r="N203" s="70"/>
      <c r="O203" s="71"/>
      <c r="P203" s="31"/>
      <c r="Q203" s="30"/>
      <c r="R203" s="30"/>
      <c r="S203" s="30"/>
      <c r="T203" s="30"/>
      <c r="U203" s="31"/>
      <c r="V203" s="31"/>
      <c r="W203" s="31"/>
      <c r="X203" s="31"/>
      <c r="Y203" s="31"/>
      <c r="Z203" s="31"/>
    </row>
    <row r="204" spans="11:14" ht="12.75" hidden="1">
      <c r="K204" s="10"/>
      <c r="L204" s="10"/>
      <c r="M204" s="10"/>
      <c r="N204" s="10"/>
    </row>
    <row r="205" ht="12.75" hidden="1"/>
    <row r="206" ht="12.75" hidden="1"/>
    <row r="207" ht="12.75" hidden="1"/>
    <row r="208" ht="12.75" hidden="1"/>
    <row r="209" ht="12.75" hidden="1"/>
    <row r="210" spans="11:14" ht="12.75" hidden="1">
      <c r="K210" s="11"/>
      <c r="L210" s="12"/>
      <c r="M210" s="12"/>
      <c r="N210" s="12"/>
    </row>
    <row r="211" spans="11:14" ht="12.75" hidden="1">
      <c r="K211" s="11"/>
      <c r="L211" s="12"/>
      <c r="M211" s="12"/>
      <c r="N211" s="12"/>
    </row>
    <row r="212" ht="12.75" hidden="1"/>
    <row r="213" spans="1:36" ht="12.75" hidden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</row>
    <row r="214" spans="1:36" ht="12.75" hidden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</row>
    <row r="215" spans="1:36" ht="12.75" hidden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</row>
    <row r="216" spans="1:36" ht="12.75" hidden="1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3"/>
      <c r="R216" s="73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</row>
    <row r="217" spans="1:36" ht="12.75" hidden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2.75" hidden="1">
      <c r="A218" s="55"/>
      <c r="B218" s="48"/>
      <c r="C218" s="49"/>
      <c r="D218" s="49"/>
      <c r="E218" s="49"/>
      <c r="F218" s="50"/>
      <c r="G218" s="45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7"/>
      <c r="AH218" s="48"/>
      <c r="AI218" s="49"/>
      <c r="AJ218" s="50"/>
    </row>
    <row r="219" spans="1:36" ht="12.75" hidden="1">
      <c r="A219" s="56"/>
      <c r="B219" s="58"/>
      <c r="C219" s="59"/>
      <c r="D219" s="59"/>
      <c r="E219" s="59"/>
      <c r="F219" s="60"/>
      <c r="G219" s="48"/>
      <c r="H219" s="49"/>
      <c r="I219" s="50"/>
      <c r="J219" s="48"/>
      <c r="K219" s="49"/>
      <c r="L219" s="49"/>
      <c r="M219" s="50"/>
      <c r="N219" s="48"/>
      <c r="O219" s="50"/>
      <c r="P219" s="75"/>
      <c r="Q219" s="76"/>
      <c r="R219" s="77"/>
      <c r="S219" s="48"/>
      <c r="T219" s="49"/>
      <c r="U219" s="50"/>
      <c r="V219" s="48"/>
      <c r="W219" s="49"/>
      <c r="X219" s="50"/>
      <c r="Y219" s="48"/>
      <c r="Z219" s="49"/>
      <c r="AA219" s="50"/>
      <c r="AB219" s="48"/>
      <c r="AC219" s="49"/>
      <c r="AD219" s="50"/>
      <c r="AE219" s="48"/>
      <c r="AF219" s="49"/>
      <c r="AG219" s="50"/>
      <c r="AH219" s="58"/>
      <c r="AI219" s="59"/>
      <c r="AJ219" s="60"/>
    </row>
    <row r="220" spans="1:36" ht="45.75" customHeight="1" hidden="1">
      <c r="A220" s="57"/>
      <c r="B220" s="51"/>
      <c r="C220" s="52"/>
      <c r="D220" s="52"/>
      <c r="E220" s="52"/>
      <c r="F220" s="53"/>
      <c r="G220" s="51"/>
      <c r="H220" s="52"/>
      <c r="I220" s="53"/>
      <c r="J220" s="51"/>
      <c r="K220" s="52"/>
      <c r="L220" s="52"/>
      <c r="M220" s="53"/>
      <c r="N220" s="51"/>
      <c r="O220" s="53"/>
      <c r="P220" s="78"/>
      <c r="Q220" s="79"/>
      <c r="R220" s="80"/>
      <c r="S220" s="51"/>
      <c r="T220" s="52"/>
      <c r="U220" s="53"/>
      <c r="V220" s="51"/>
      <c r="W220" s="52"/>
      <c r="X220" s="53"/>
      <c r="Y220" s="51"/>
      <c r="Z220" s="52"/>
      <c r="AA220" s="53"/>
      <c r="AB220" s="51"/>
      <c r="AC220" s="52"/>
      <c r="AD220" s="53"/>
      <c r="AE220" s="51"/>
      <c r="AF220" s="52"/>
      <c r="AG220" s="53"/>
      <c r="AH220" s="51"/>
      <c r="AI220" s="52"/>
      <c r="AJ220" s="53"/>
    </row>
    <row r="221" spans="1:36" ht="12.75" hidden="1">
      <c r="A221" s="4"/>
      <c r="B221" s="54"/>
      <c r="C221" s="54"/>
      <c r="D221" s="54"/>
      <c r="E221" s="54"/>
      <c r="F221" s="54"/>
      <c r="G221" s="54"/>
      <c r="H221" s="54"/>
      <c r="I221" s="54"/>
      <c r="J221" s="81"/>
      <c r="K221" s="82"/>
      <c r="L221" s="82"/>
      <c r="M221" s="83"/>
      <c r="N221" s="54"/>
      <c r="O221" s="54"/>
      <c r="P221" s="54"/>
      <c r="Q221" s="54"/>
      <c r="R221" s="54"/>
      <c r="S221" s="54"/>
      <c r="T221" s="54"/>
      <c r="U221" s="54"/>
      <c r="V221" s="81"/>
      <c r="W221" s="82"/>
      <c r="X221" s="83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</row>
    <row r="222" spans="1:36" ht="69.75" customHeight="1" hidden="1">
      <c r="A222" s="2"/>
      <c r="B222" s="62"/>
      <c r="C222" s="43"/>
      <c r="D222" s="43"/>
      <c r="E222" s="43"/>
      <c r="F222" s="44"/>
      <c r="G222" s="18"/>
      <c r="H222" s="17"/>
      <c r="I222" s="17"/>
      <c r="J222" s="84"/>
      <c r="K222" s="85"/>
      <c r="L222" s="85"/>
      <c r="M222" s="86"/>
      <c r="N222" s="87"/>
      <c r="O222" s="87"/>
      <c r="P222" s="18"/>
      <c r="Q222" s="18"/>
      <c r="R222" s="18"/>
      <c r="S222" s="88"/>
      <c r="T222" s="89"/>
      <c r="U222" s="89"/>
      <c r="V222" s="90"/>
      <c r="W222" s="91"/>
      <c r="X222" s="92"/>
      <c r="Y222" s="18"/>
      <c r="Z222" s="17"/>
      <c r="AA222" s="17"/>
      <c r="AB222" s="18"/>
      <c r="AC222" s="18"/>
      <c r="AD222" s="18"/>
      <c r="AE222" s="18"/>
      <c r="AF222" s="18"/>
      <c r="AG222" s="18"/>
      <c r="AH222" s="18"/>
      <c r="AI222" s="17"/>
      <c r="AJ222" s="17"/>
    </row>
    <row r="223" spans="1:8" ht="12.75" hidden="1">
      <c r="A223" s="8"/>
      <c r="B223" s="8"/>
      <c r="C223" s="8"/>
      <c r="D223" s="8"/>
      <c r="E223" s="8"/>
      <c r="F223" s="8"/>
      <c r="G223" s="8"/>
      <c r="H223" s="8"/>
    </row>
    <row r="224" spans="14:16" ht="12.75" hidden="1">
      <c r="N224" s="22"/>
      <c r="O224" s="22"/>
      <c r="P224" s="22"/>
    </row>
    <row r="225" spans="1:23" ht="12.75" hidden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</row>
    <row r="226" spans="1:23" ht="12.75" hidden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</row>
    <row r="227" spans="1:23" ht="12.75" hidden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</row>
    <row r="228" spans="1:23" ht="12.75" hidden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</row>
    <row r="229" spans="1:23" ht="12.75" hidden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2.75" hidden="1">
      <c r="A230" s="55"/>
      <c r="B230" s="48"/>
      <c r="C230" s="49"/>
      <c r="D230" s="49"/>
      <c r="E230" s="49"/>
      <c r="F230" s="49"/>
      <c r="G230" s="49"/>
      <c r="H230" s="49"/>
      <c r="I230" s="49"/>
      <c r="J230" s="50"/>
      <c r="K230" s="48"/>
      <c r="L230" s="49"/>
      <c r="M230" s="49"/>
      <c r="N230" s="50"/>
      <c r="O230" s="48"/>
      <c r="P230" s="49"/>
      <c r="Q230" s="50"/>
      <c r="R230" s="45"/>
      <c r="S230" s="46"/>
      <c r="T230" s="46"/>
      <c r="U230" s="46"/>
      <c r="V230" s="46"/>
      <c r="W230" s="47"/>
    </row>
    <row r="231" spans="1:23" ht="12.75" hidden="1">
      <c r="A231" s="56"/>
      <c r="B231" s="58"/>
      <c r="C231" s="59"/>
      <c r="D231" s="59"/>
      <c r="E231" s="59"/>
      <c r="F231" s="59"/>
      <c r="G231" s="59"/>
      <c r="H231" s="59"/>
      <c r="I231" s="59"/>
      <c r="J231" s="60"/>
      <c r="K231" s="58"/>
      <c r="L231" s="59"/>
      <c r="M231" s="59"/>
      <c r="N231" s="60"/>
      <c r="O231" s="58"/>
      <c r="P231" s="59"/>
      <c r="Q231" s="60"/>
      <c r="R231" s="48"/>
      <c r="S231" s="49"/>
      <c r="T231" s="50"/>
      <c r="U231" s="48"/>
      <c r="V231" s="49"/>
      <c r="W231" s="50"/>
    </row>
    <row r="232" spans="1:23" ht="12.75" hidden="1">
      <c r="A232" s="57"/>
      <c r="B232" s="51"/>
      <c r="C232" s="52"/>
      <c r="D232" s="52"/>
      <c r="E232" s="52"/>
      <c r="F232" s="52"/>
      <c r="G232" s="52"/>
      <c r="H232" s="52"/>
      <c r="I232" s="52"/>
      <c r="J232" s="53"/>
      <c r="K232" s="51"/>
      <c r="L232" s="52"/>
      <c r="M232" s="52"/>
      <c r="N232" s="53"/>
      <c r="O232" s="51"/>
      <c r="P232" s="52"/>
      <c r="Q232" s="53"/>
      <c r="R232" s="51"/>
      <c r="S232" s="52"/>
      <c r="T232" s="53"/>
      <c r="U232" s="51"/>
      <c r="V232" s="52"/>
      <c r="W232" s="53"/>
    </row>
    <row r="233" spans="1:23" ht="12.75" hidden="1">
      <c r="A233" s="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</row>
    <row r="234" spans="1:23" ht="24.75" customHeight="1" hidden="1">
      <c r="A234" s="39"/>
      <c r="B234" s="42"/>
      <c r="C234" s="43"/>
      <c r="D234" s="43"/>
      <c r="E234" s="43"/>
      <c r="F234" s="43"/>
      <c r="G234" s="43"/>
      <c r="H234" s="43"/>
      <c r="I234" s="43"/>
      <c r="J234" s="44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</row>
    <row r="235" spans="1:23" ht="12.75" hidden="1">
      <c r="A235" s="40"/>
      <c r="B235" s="24"/>
      <c r="C235" s="24"/>
      <c r="D235" s="24"/>
      <c r="E235" s="24"/>
      <c r="F235" s="24"/>
      <c r="G235" s="24"/>
      <c r="H235" s="24"/>
      <c r="I235" s="24"/>
      <c r="J235" s="24"/>
      <c r="K235" s="18"/>
      <c r="L235" s="18"/>
      <c r="M235" s="18"/>
      <c r="N235" s="18"/>
      <c r="O235" s="18"/>
      <c r="P235" s="18"/>
      <c r="Q235" s="18"/>
      <c r="R235" s="35"/>
      <c r="S235" s="35"/>
      <c r="T235" s="35"/>
      <c r="U235" s="35"/>
      <c r="V235" s="35"/>
      <c r="W235" s="35"/>
    </row>
    <row r="236" spans="1:23" ht="12.75" hidden="1">
      <c r="A236" s="40"/>
      <c r="B236" s="24"/>
      <c r="C236" s="24"/>
      <c r="D236" s="24"/>
      <c r="E236" s="24"/>
      <c r="F236" s="24"/>
      <c r="G236" s="24"/>
      <c r="H236" s="24"/>
      <c r="I236" s="24"/>
      <c r="J236" s="24"/>
      <c r="K236" s="18"/>
      <c r="L236" s="18"/>
      <c r="M236" s="18"/>
      <c r="N236" s="18"/>
      <c r="O236" s="18"/>
      <c r="P236" s="18"/>
      <c r="Q236" s="18"/>
      <c r="R236" s="35"/>
      <c r="S236" s="35"/>
      <c r="T236" s="35"/>
      <c r="U236" s="35"/>
      <c r="V236" s="35"/>
      <c r="W236" s="35"/>
    </row>
    <row r="237" spans="1:23" ht="12.75" hidden="1">
      <c r="A237" s="40"/>
      <c r="B237" s="24"/>
      <c r="C237" s="24"/>
      <c r="D237" s="24"/>
      <c r="E237" s="24"/>
      <c r="F237" s="24"/>
      <c r="G237" s="24"/>
      <c r="H237" s="24"/>
      <c r="I237" s="24"/>
      <c r="J237" s="24"/>
      <c r="K237" s="18"/>
      <c r="L237" s="18"/>
      <c r="M237" s="18"/>
      <c r="N237" s="18"/>
      <c r="O237" s="18"/>
      <c r="P237" s="18"/>
      <c r="Q237" s="18"/>
      <c r="R237" s="35"/>
      <c r="S237" s="35"/>
      <c r="T237" s="35"/>
      <c r="U237" s="35"/>
      <c r="V237" s="35"/>
      <c r="W237" s="35"/>
    </row>
    <row r="238" spans="1:23" ht="12.75" hidden="1">
      <c r="A238" s="40"/>
      <c r="B238" s="37"/>
      <c r="C238" s="37"/>
      <c r="D238" s="37"/>
      <c r="E238" s="37"/>
      <c r="F238" s="37"/>
      <c r="G238" s="37"/>
      <c r="H238" s="37"/>
      <c r="I238" s="37"/>
      <c r="J238" s="37"/>
      <c r="K238" s="38"/>
      <c r="L238" s="38"/>
      <c r="M238" s="38"/>
      <c r="N238" s="38"/>
      <c r="O238" s="38"/>
      <c r="P238" s="38"/>
      <c r="Q238" s="38"/>
      <c r="R238" s="36"/>
      <c r="S238" s="36"/>
      <c r="T238" s="36"/>
      <c r="U238" s="36"/>
      <c r="V238" s="36"/>
      <c r="W238" s="36"/>
    </row>
    <row r="239" spans="1:23" ht="12.75" hidden="1">
      <c r="A239" s="40"/>
      <c r="B239" s="24"/>
      <c r="C239" s="24"/>
      <c r="D239" s="24"/>
      <c r="E239" s="24"/>
      <c r="F239" s="24"/>
      <c r="G239" s="24"/>
      <c r="H239" s="24"/>
      <c r="I239" s="24"/>
      <c r="J239" s="24"/>
      <c r="K239" s="18"/>
      <c r="L239" s="18"/>
      <c r="M239" s="18"/>
      <c r="N239" s="18"/>
      <c r="O239" s="18"/>
      <c r="P239" s="18"/>
      <c r="Q239" s="18"/>
      <c r="R239" s="35"/>
      <c r="S239" s="35"/>
      <c r="T239" s="35"/>
      <c r="U239" s="35"/>
      <c r="V239" s="35"/>
      <c r="W239" s="35"/>
    </row>
    <row r="240" spans="1:23" ht="26.25" customHeight="1" hidden="1">
      <c r="A240" s="40"/>
      <c r="B240" s="24"/>
      <c r="C240" s="24"/>
      <c r="D240" s="24"/>
      <c r="E240" s="24"/>
      <c r="F240" s="24"/>
      <c r="G240" s="24"/>
      <c r="H240" s="24"/>
      <c r="I240" s="24"/>
      <c r="J240" s="24"/>
      <c r="K240" s="18"/>
      <c r="L240" s="18"/>
      <c r="M240" s="18"/>
      <c r="N240" s="18"/>
      <c r="O240" s="18"/>
      <c r="P240" s="18"/>
      <c r="Q240" s="18"/>
      <c r="R240" s="35"/>
      <c r="S240" s="35"/>
      <c r="T240" s="35"/>
      <c r="U240" s="35"/>
      <c r="V240" s="35"/>
      <c r="W240" s="35"/>
    </row>
    <row r="241" spans="1:23" ht="27.75" customHeight="1" hidden="1">
      <c r="A241" s="40"/>
      <c r="B241" s="24"/>
      <c r="C241" s="24"/>
      <c r="D241" s="24"/>
      <c r="E241" s="24"/>
      <c r="F241" s="24"/>
      <c r="G241" s="24"/>
      <c r="H241" s="24"/>
      <c r="I241" s="24"/>
      <c r="J241" s="24"/>
      <c r="K241" s="18"/>
      <c r="L241" s="18"/>
      <c r="M241" s="18"/>
      <c r="N241" s="18"/>
      <c r="O241" s="18"/>
      <c r="P241" s="18"/>
      <c r="Q241" s="18"/>
      <c r="R241" s="35"/>
      <c r="S241" s="35"/>
      <c r="T241" s="35"/>
      <c r="U241" s="35"/>
      <c r="V241" s="35"/>
      <c r="W241" s="35"/>
    </row>
    <row r="242" spans="1:23" ht="12.75" hidden="1">
      <c r="A242" s="40"/>
      <c r="B242" s="24"/>
      <c r="C242" s="24"/>
      <c r="D242" s="24"/>
      <c r="E242" s="24"/>
      <c r="F242" s="24"/>
      <c r="G242" s="24"/>
      <c r="H242" s="24"/>
      <c r="I242" s="24"/>
      <c r="J242" s="24"/>
      <c r="K242" s="18"/>
      <c r="L242" s="18"/>
      <c r="M242" s="18"/>
      <c r="N242" s="18"/>
      <c r="O242" s="18"/>
      <c r="P242" s="18"/>
      <c r="Q242" s="18"/>
      <c r="R242" s="35"/>
      <c r="S242" s="35"/>
      <c r="T242" s="35"/>
      <c r="U242" s="35"/>
      <c r="V242" s="35"/>
      <c r="W242" s="35"/>
    </row>
    <row r="243" spans="1:23" ht="12.75" hidden="1">
      <c r="A243" s="41"/>
      <c r="B243" s="37"/>
      <c r="C243" s="37"/>
      <c r="D243" s="37"/>
      <c r="E243" s="37"/>
      <c r="F243" s="37"/>
      <c r="G243" s="37"/>
      <c r="H243" s="37"/>
      <c r="I243" s="37"/>
      <c r="J243" s="37"/>
      <c r="K243" s="38"/>
      <c r="L243" s="38"/>
      <c r="M243" s="38"/>
      <c r="N243" s="38"/>
      <c r="O243" s="38"/>
      <c r="P243" s="38"/>
      <c r="Q243" s="38"/>
      <c r="R243" s="36"/>
      <c r="S243" s="36"/>
      <c r="T243" s="36"/>
      <c r="U243" s="36"/>
      <c r="V243" s="36"/>
      <c r="W243" s="36"/>
    </row>
    <row r="244" spans="1:23" ht="12.75" hidden="1">
      <c r="A244" s="3"/>
      <c r="B244" s="25"/>
      <c r="C244" s="25"/>
      <c r="D244" s="25"/>
      <c r="E244" s="25"/>
      <c r="F244" s="25"/>
      <c r="G244" s="25"/>
      <c r="H244" s="25"/>
      <c r="I244" s="25"/>
      <c r="J244" s="25"/>
      <c r="K244" s="28"/>
      <c r="L244" s="27"/>
      <c r="M244" s="27"/>
      <c r="N244" s="27"/>
      <c r="O244" s="27"/>
      <c r="P244" s="27"/>
      <c r="Q244" s="27"/>
      <c r="R244" s="28"/>
      <c r="S244" s="27"/>
      <c r="T244" s="27"/>
      <c r="U244" s="28"/>
      <c r="V244" s="27"/>
      <c r="W244" s="27"/>
    </row>
    <row r="245" spans="1:23" ht="12.75" hidden="1">
      <c r="A245" s="2"/>
      <c r="B245" s="24"/>
      <c r="C245" s="24"/>
      <c r="D245" s="24"/>
      <c r="E245" s="24"/>
      <c r="F245" s="24"/>
      <c r="G245" s="24"/>
      <c r="H245" s="24"/>
      <c r="I245" s="24"/>
      <c r="J245" s="24"/>
      <c r="K245" s="17"/>
      <c r="L245" s="17"/>
      <c r="M245" s="17"/>
      <c r="N245" s="17"/>
      <c r="O245" s="17"/>
      <c r="P245" s="17"/>
      <c r="Q245" s="17"/>
      <c r="R245" s="18"/>
      <c r="S245" s="18"/>
      <c r="T245" s="18"/>
      <c r="U245" s="18"/>
      <c r="V245" s="18"/>
      <c r="W245" s="18"/>
    </row>
    <row r="246" spans="1:23" ht="12.75" hidden="1">
      <c r="A246" s="3"/>
      <c r="B246" s="25"/>
      <c r="C246" s="25"/>
      <c r="D246" s="25"/>
      <c r="E246" s="25"/>
      <c r="F246" s="25"/>
      <c r="G246" s="25"/>
      <c r="H246" s="25"/>
      <c r="I246" s="25"/>
      <c r="J246" s="25"/>
      <c r="K246" s="27"/>
      <c r="L246" s="27"/>
      <c r="M246" s="27"/>
      <c r="N246" s="27"/>
      <c r="O246" s="27"/>
      <c r="P246" s="27"/>
      <c r="Q246" s="27"/>
      <c r="R246" s="28"/>
      <c r="S246" s="27"/>
      <c r="T246" s="27"/>
      <c r="U246" s="28"/>
      <c r="V246" s="27"/>
      <c r="W246" s="27"/>
    </row>
    <row r="247" spans="1:23" ht="25.5" customHeight="1" hidden="1">
      <c r="A247" s="2"/>
      <c r="B247" s="24"/>
      <c r="C247" s="24"/>
      <c r="D247" s="24"/>
      <c r="E247" s="24"/>
      <c r="F247" s="24"/>
      <c r="G247" s="24"/>
      <c r="H247" s="24"/>
      <c r="I247" s="24"/>
      <c r="J247" s="24"/>
      <c r="K247" s="17"/>
      <c r="L247" s="17"/>
      <c r="M247" s="17"/>
      <c r="N247" s="17"/>
      <c r="O247" s="17"/>
      <c r="P247" s="17"/>
      <c r="Q247" s="17"/>
      <c r="R247" s="18"/>
      <c r="S247" s="18"/>
      <c r="T247" s="18"/>
      <c r="U247" s="18"/>
      <c r="V247" s="18"/>
      <c r="W247" s="18"/>
    </row>
    <row r="248" spans="1:23" ht="12.75" hidden="1">
      <c r="A248" s="2"/>
      <c r="B248" s="24"/>
      <c r="C248" s="24"/>
      <c r="D248" s="24"/>
      <c r="E248" s="24"/>
      <c r="F248" s="24"/>
      <c r="G248" s="24"/>
      <c r="H248" s="24"/>
      <c r="I248" s="24"/>
      <c r="J248" s="24"/>
      <c r="K248" s="17"/>
      <c r="L248" s="17"/>
      <c r="M248" s="17"/>
      <c r="N248" s="17"/>
      <c r="O248" s="17"/>
      <c r="P248" s="17"/>
      <c r="Q248" s="17"/>
      <c r="R248" s="18"/>
      <c r="S248" s="18"/>
      <c r="T248" s="18"/>
      <c r="U248" s="18"/>
      <c r="V248" s="18"/>
      <c r="W248" s="18"/>
    </row>
    <row r="249" spans="1:28" ht="12.75" hidden="1">
      <c r="A249" s="3"/>
      <c r="B249" s="25"/>
      <c r="C249" s="25"/>
      <c r="D249" s="25"/>
      <c r="E249" s="25"/>
      <c r="F249" s="25"/>
      <c r="G249" s="25"/>
      <c r="H249" s="25"/>
      <c r="I249" s="25"/>
      <c r="J249" s="25"/>
      <c r="K249" s="27"/>
      <c r="L249" s="27"/>
      <c r="M249" s="27"/>
      <c r="N249" s="27"/>
      <c r="O249" s="27"/>
      <c r="P249" s="27"/>
      <c r="Q249" s="27"/>
      <c r="R249" s="28"/>
      <c r="S249" s="27"/>
      <c r="T249" s="27"/>
      <c r="U249" s="28"/>
      <c r="V249" s="27"/>
      <c r="W249" s="27"/>
      <c r="Y249" s="9"/>
      <c r="Z249" s="9"/>
      <c r="AA249" s="9"/>
      <c r="AB249" s="9"/>
    </row>
    <row r="250" ht="12.75" hidden="1"/>
    <row r="251" spans="1:23" ht="12.75" hidden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</row>
    <row r="252" spans="1:23" ht="12.75" hidden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</row>
    <row r="253" spans="1:23" ht="12.75" hidden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</row>
    <row r="254" spans="1:23" ht="12.75" hidden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</row>
    <row r="255" spans="1:23" ht="12.75" hidden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2.75" hidden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</row>
    <row r="257" spans="1:23" ht="56.25" customHeight="1" hidden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</row>
    <row r="258" spans="1:23" ht="12.75" hidden="1">
      <c r="A258" s="5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</row>
    <row r="259" spans="1:23" ht="12.75" hidden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</row>
    <row r="260" spans="1:23" ht="12.75" hidden="1">
      <c r="A260" s="2"/>
      <c r="B260" s="24"/>
      <c r="C260" s="24"/>
      <c r="D260" s="24"/>
      <c r="E260" s="24"/>
      <c r="F260" s="24"/>
      <c r="G260" s="24"/>
      <c r="H260" s="24"/>
      <c r="I260" s="24"/>
      <c r="J260" s="24"/>
      <c r="K260" s="17"/>
      <c r="L260" s="17"/>
      <c r="M260" s="34"/>
      <c r="N260" s="34"/>
      <c r="O260" s="18"/>
      <c r="P260" s="18"/>
      <c r="Q260" s="18"/>
      <c r="R260" s="18"/>
      <c r="S260" s="18"/>
      <c r="T260" s="18"/>
      <c r="U260" s="18"/>
      <c r="V260" s="18"/>
      <c r="W260" s="18"/>
    </row>
    <row r="261" spans="1:23" ht="12.75" hidden="1">
      <c r="A261" s="2"/>
      <c r="B261" s="24"/>
      <c r="C261" s="24"/>
      <c r="D261" s="24"/>
      <c r="E261" s="24"/>
      <c r="F261" s="24"/>
      <c r="G261" s="24"/>
      <c r="H261" s="24"/>
      <c r="I261" s="24"/>
      <c r="J261" s="24"/>
      <c r="K261" s="17"/>
      <c r="L261" s="17"/>
      <c r="M261" s="34"/>
      <c r="N261" s="34"/>
      <c r="O261" s="18"/>
      <c r="P261" s="18"/>
      <c r="Q261" s="18"/>
      <c r="R261" s="18"/>
      <c r="S261" s="18"/>
      <c r="T261" s="18"/>
      <c r="U261" s="18"/>
      <c r="V261" s="18"/>
      <c r="W261" s="18"/>
    </row>
    <row r="262" spans="1:23" ht="12.75" hidden="1">
      <c r="A262" s="2"/>
      <c r="B262" s="24"/>
      <c r="C262" s="24"/>
      <c r="D262" s="24"/>
      <c r="E262" s="24"/>
      <c r="F262" s="24"/>
      <c r="G262" s="24"/>
      <c r="H262" s="24"/>
      <c r="I262" s="24"/>
      <c r="J262" s="24"/>
      <c r="K262" s="17"/>
      <c r="L262" s="17"/>
      <c r="M262" s="34"/>
      <c r="N262" s="34"/>
      <c r="O262" s="18"/>
      <c r="P262" s="18"/>
      <c r="Q262" s="18"/>
      <c r="R262" s="18"/>
      <c r="S262" s="18"/>
      <c r="T262" s="18"/>
      <c r="U262" s="18"/>
      <c r="V262" s="18"/>
      <c r="W262" s="18"/>
    </row>
    <row r="263" spans="1:23" ht="12.75" hidden="1">
      <c r="A263" s="2"/>
      <c r="B263" s="24"/>
      <c r="C263" s="24"/>
      <c r="D263" s="24"/>
      <c r="E263" s="24"/>
      <c r="F263" s="24"/>
      <c r="G263" s="24"/>
      <c r="H263" s="24"/>
      <c r="I263" s="24"/>
      <c r="J263" s="24"/>
      <c r="K263" s="17"/>
      <c r="L263" s="17"/>
      <c r="M263" s="34"/>
      <c r="N263" s="34"/>
      <c r="O263" s="18"/>
      <c r="P263" s="18"/>
      <c r="Q263" s="18"/>
      <c r="R263" s="18"/>
      <c r="S263" s="18"/>
      <c r="T263" s="18"/>
      <c r="U263" s="18"/>
      <c r="V263" s="18"/>
      <c r="W263" s="18"/>
    </row>
    <row r="264" spans="1:23" ht="12.75" hidden="1">
      <c r="A264" s="2"/>
      <c r="B264" s="24"/>
      <c r="C264" s="24"/>
      <c r="D264" s="24"/>
      <c r="E264" s="24"/>
      <c r="F264" s="24"/>
      <c r="G264" s="24"/>
      <c r="H264" s="24"/>
      <c r="I264" s="24"/>
      <c r="J264" s="24"/>
      <c r="K264" s="17"/>
      <c r="L264" s="17"/>
      <c r="M264" s="34"/>
      <c r="N264" s="34"/>
      <c r="O264" s="18"/>
      <c r="P264" s="18"/>
      <c r="Q264" s="18"/>
      <c r="R264" s="18"/>
      <c r="S264" s="18"/>
      <c r="T264" s="18"/>
      <c r="U264" s="18"/>
      <c r="V264" s="18"/>
      <c r="W264" s="18"/>
    </row>
    <row r="265" spans="1:23" ht="12.75" hidden="1">
      <c r="A265" s="2"/>
      <c r="B265" s="24"/>
      <c r="C265" s="24"/>
      <c r="D265" s="24"/>
      <c r="E265" s="24"/>
      <c r="F265" s="24"/>
      <c r="G265" s="24"/>
      <c r="H265" s="24"/>
      <c r="I265" s="24"/>
      <c r="J265" s="24"/>
      <c r="K265" s="17"/>
      <c r="L265" s="17"/>
      <c r="M265" s="34"/>
      <c r="N265" s="34"/>
      <c r="O265" s="18"/>
      <c r="P265" s="18"/>
      <c r="Q265" s="18"/>
      <c r="R265" s="18"/>
      <c r="S265" s="18"/>
      <c r="T265" s="18"/>
      <c r="U265" s="18"/>
      <c r="V265" s="18"/>
      <c r="W265" s="18"/>
    </row>
    <row r="266" spans="1:23" ht="12.75" hidden="1">
      <c r="A266" s="2"/>
      <c r="B266" s="24"/>
      <c r="C266" s="24"/>
      <c r="D266" s="24"/>
      <c r="E266" s="24"/>
      <c r="F266" s="24"/>
      <c r="G266" s="24"/>
      <c r="H266" s="24"/>
      <c r="I266" s="24"/>
      <c r="J266" s="24"/>
      <c r="K266" s="17"/>
      <c r="L266" s="17"/>
      <c r="M266" s="34"/>
      <c r="N266" s="34"/>
      <c r="O266" s="18"/>
      <c r="P266" s="18"/>
      <c r="Q266" s="18"/>
      <c r="R266" s="18"/>
      <c r="S266" s="18"/>
      <c r="T266" s="18"/>
      <c r="U266" s="18"/>
      <c r="V266" s="18"/>
      <c r="W266" s="18"/>
    </row>
    <row r="267" spans="1:23" ht="26.25" customHeight="1" hidden="1">
      <c r="A267" s="2"/>
      <c r="B267" s="24"/>
      <c r="C267" s="24"/>
      <c r="D267" s="24"/>
      <c r="E267" s="24"/>
      <c r="F267" s="24"/>
      <c r="G267" s="24"/>
      <c r="H267" s="24"/>
      <c r="I267" s="24"/>
      <c r="J267" s="24"/>
      <c r="K267" s="17"/>
      <c r="L267" s="17"/>
      <c r="M267" s="34"/>
      <c r="N267" s="34"/>
      <c r="O267" s="18"/>
      <c r="P267" s="18"/>
      <c r="Q267" s="18"/>
      <c r="R267" s="18"/>
      <c r="S267" s="18"/>
      <c r="T267" s="18"/>
      <c r="U267" s="18"/>
      <c r="V267" s="18"/>
      <c r="W267" s="18"/>
    </row>
    <row r="268" spans="1:23" ht="12.75" hidden="1">
      <c r="A268" s="2"/>
      <c r="B268" s="24"/>
      <c r="C268" s="24"/>
      <c r="D268" s="24"/>
      <c r="E268" s="24"/>
      <c r="F268" s="24"/>
      <c r="G268" s="24"/>
      <c r="H268" s="24"/>
      <c r="I268" s="24"/>
      <c r="J268" s="24"/>
      <c r="K268" s="17"/>
      <c r="L268" s="17"/>
      <c r="M268" s="34"/>
      <c r="N268" s="34"/>
      <c r="O268" s="18"/>
      <c r="P268" s="18"/>
      <c r="Q268" s="18"/>
      <c r="R268" s="18"/>
      <c r="S268" s="18"/>
      <c r="T268" s="18"/>
      <c r="U268" s="18"/>
      <c r="V268" s="18"/>
      <c r="W268" s="18"/>
    </row>
    <row r="269" spans="1:23" ht="12.75" hidden="1">
      <c r="A269" s="2"/>
      <c r="B269" s="24"/>
      <c r="C269" s="24"/>
      <c r="D269" s="24"/>
      <c r="E269" s="24"/>
      <c r="F269" s="24"/>
      <c r="G269" s="24"/>
      <c r="H269" s="24"/>
      <c r="I269" s="24"/>
      <c r="J269" s="24"/>
      <c r="K269" s="17"/>
      <c r="L269" s="17"/>
      <c r="M269" s="34"/>
      <c r="N269" s="34"/>
      <c r="O269" s="18"/>
      <c r="P269" s="18"/>
      <c r="Q269" s="18"/>
      <c r="R269" s="18"/>
      <c r="S269" s="18"/>
      <c r="T269" s="18"/>
      <c r="U269" s="18"/>
      <c r="V269" s="18"/>
      <c r="W269" s="18"/>
    </row>
    <row r="270" spans="1:23" ht="12.75" hidden="1">
      <c r="A270" s="3"/>
      <c r="B270" s="25"/>
      <c r="C270" s="25"/>
      <c r="D270" s="25"/>
      <c r="E270" s="25"/>
      <c r="F270" s="25"/>
      <c r="G270" s="25"/>
      <c r="H270" s="25"/>
      <c r="I270" s="25"/>
      <c r="J270" s="25"/>
      <c r="K270" s="27"/>
      <c r="L270" s="27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</row>
    <row r="271" spans="1:23" ht="12.75" hidden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</row>
    <row r="272" spans="1:23" ht="12.75" hidden="1">
      <c r="A272" s="2"/>
      <c r="B272" s="24"/>
      <c r="C272" s="24"/>
      <c r="D272" s="24"/>
      <c r="E272" s="24"/>
      <c r="F272" s="24"/>
      <c r="G272" s="24"/>
      <c r="H272" s="24"/>
      <c r="I272" s="24"/>
      <c r="J272" s="24"/>
      <c r="K272" s="17"/>
      <c r="L272" s="17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</row>
    <row r="273" spans="1:23" ht="12.75" hidden="1">
      <c r="A273" s="2"/>
      <c r="B273" s="24"/>
      <c r="C273" s="24"/>
      <c r="D273" s="24"/>
      <c r="E273" s="24"/>
      <c r="F273" s="24"/>
      <c r="G273" s="24"/>
      <c r="H273" s="24"/>
      <c r="I273" s="24"/>
      <c r="J273" s="24"/>
      <c r="K273" s="17"/>
      <c r="L273" s="17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</row>
    <row r="274" spans="1:23" ht="12.75" hidden="1">
      <c r="A274" s="2"/>
      <c r="B274" s="24"/>
      <c r="C274" s="24"/>
      <c r="D274" s="24"/>
      <c r="E274" s="24"/>
      <c r="F274" s="24"/>
      <c r="G274" s="24"/>
      <c r="H274" s="24"/>
      <c r="I274" s="24"/>
      <c r="J274" s="24"/>
      <c r="K274" s="17"/>
      <c r="L274" s="17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</row>
    <row r="275" spans="1:23" ht="12.75" hidden="1">
      <c r="A275" s="3"/>
      <c r="B275" s="25"/>
      <c r="C275" s="25"/>
      <c r="D275" s="25"/>
      <c r="E275" s="25"/>
      <c r="F275" s="25"/>
      <c r="G275" s="25"/>
      <c r="H275" s="25"/>
      <c r="I275" s="25"/>
      <c r="J275" s="25"/>
      <c r="K275" s="27"/>
      <c r="L275" s="27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</row>
    <row r="276" spans="1:23" ht="12.75" hidden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</row>
    <row r="277" spans="1:23" ht="12.75" hidden="1">
      <c r="A277" s="2"/>
      <c r="B277" s="24"/>
      <c r="C277" s="24"/>
      <c r="D277" s="24"/>
      <c r="E277" s="24"/>
      <c r="F277" s="24"/>
      <c r="G277" s="24"/>
      <c r="H277" s="24"/>
      <c r="I277" s="24"/>
      <c r="J277" s="24"/>
      <c r="K277" s="17"/>
      <c r="L277" s="17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</row>
    <row r="278" spans="1:23" ht="12.75" hidden="1">
      <c r="A278" s="2"/>
      <c r="B278" s="24"/>
      <c r="C278" s="24"/>
      <c r="D278" s="24"/>
      <c r="E278" s="24"/>
      <c r="F278" s="24"/>
      <c r="G278" s="24"/>
      <c r="H278" s="24"/>
      <c r="I278" s="24"/>
      <c r="J278" s="24"/>
      <c r="K278" s="17"/>
      <c r="L278" s="17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</row>
    <row r="279" spans="1:23" ht="12.75" hidden="1">
      <c r="A279" s="2"/>
      <c r="B279" s="24"/>
      <c r="C279" s="24"/>
      <c r="D279" s="24"/>
      <c r="E279" s="24"/>
      <c r="F279" s="24"/>
      <c r="G279" s="24"/>
      <c r="H279" s="24"/>
      <c r="I279" s="24"/>
      <c r="J279" s="24"/>
      <c r="K279" s="17"/>
      <c r="L279" s="17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</row>
    <row r="280" spans="1:23" ht="12.75" hidden="1">
      <c r="A280" s="2"/>
      <c r="B280" s="24"/>
      <c r="C280" s="24"/>
      <c r="D280" s="24"/>
      <c r="E280" s="24"/>
      <c r="F280" s="24"/>
      <c r="G280" s="24"/>
      <c r="H280" s="24"/>
      <c r="I280" s="24"/>
      <c r="J280" s="24"/>
      <c r="K280" s="17"/>
      <c r="L280" s="17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</row>
    <row r="281" spans="1:23" ht="12.75" hidden="1">
      <c r="A281" s="2"/>
      <c r="B281" s="24"/>
      <c r="C281" s="24"/>
      <c r="D281" s="24"/>
      <c r="E281" s="24"/>
      <c r="F281" s="24"/>
      <c r="G281" s="24"/>
      <c r="H281" s="24"/>
      <c r="I281" s="24"/>
      <c r="J281" s="24"/>
      <c r="K281" s="17"/>
      <c r="L281" s="17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</row>
    <row r="282" spans="1:23" ht="12.75" hidden="1">
      <c r="A282" s="2"/>
      <c r="B282" s="24"/>
      <c r="C282" s="24"/>
      <c r="D282" s="24"/>
      <c r="E282" s="24"/>
      <c r="F282" s="24"/>
      <c r="G282" s="24"/>
      <c r="H282" s="24"/>
      <c r="I282" s="24"/>
      <c r="J282" s="24"/>
      <c r="K282" s="17"/>
      <c r="L282" s="17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</row>
    <row r="283" spans="1:23" ht="12.75" hidden="1">
      <c r="A283" s="2"/>
      <c r="B283" s="24"/>
      <c r="C283" s="24"/>
      <c r="D283" s="24"/>
      <c r="E283" s="24"/>
      <c r="F283" s="24"/>
      <c r="G283" s="24"/>
      <c r="H283" s="24"/>
      <c r="I283" s="24"/>
      <c r="J283" s="24"/>
      <c r="K283" s="17"/>
      <c r="L283" s="17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</row>
    <row r="284" spans="1:23" ht="12.75" hidden="1">
      <c r="A284" s="2"/>
      <c r="B284" s="24"/>
      <c r="C284" s="24"/>
      <c r="D284" s="24"/>
      <c r="E284" s="24"/>
      <c r="F284" s="24"/>
      <c r="G284" s="24"/>
      <c r="H284" s="24"/>
      <c r="I284" s="24"/>
      <c r="J284" s="24"/>
      <c r="K284" s="17"/>
      <c r="L284" s="17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</row>
    <row r="285" spans="1:23" ht="12.75" hidden="1">
      <c r="A285" s="2"/>
      <c r="B285" s="24"/>
      <c r="C285" s="24"/>
      <c r="D285" s="24"/>
      <c r="E285" s="24"/>
      <c r="F285" s="24"/>
      <c r="G285" s="24"/>
      <c r="H285" s="24"/>
      <c r="I285" s="24"/>
      <c r="J285" s="24"/>
      <c r="K285" s="17"/>
      <c r="L285" s="17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</row>
    <row r="286" spans="1:23" ht="12.75" hidden="1">
      <c r="A286" s="2"/>
      <c r="B286" s="24"/>
      <c r="C286" s="24"/>
      <c r="D286" s="24"/>
      <c r="E286" s="24"/>
      <c r="F286" s="24"/>
      <c r="G286" s="24"/>
      <c r="H286" s="24"/>
      <c r="I286" s="24"/>
      <c r="J286" s="24"/>
      <c r="K286" s="17"/>
      <c r="L286" s="17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</row>
    <row r="287" spans="1:23" ht="12.75" hidden="1">
      <c r="A287" s="2"/>
      <c r="B287" s="24"/>
      <c r="C287" s="24"/>
      <c r="D287" s="24"/>
      <c r="E287" s="24"/>
      <c r="F287" s="24"/>
      <c r="G287" s="24"/>
      <c r="H287" s="24"/>
      <c r="I287" s="24"/>
      <c r="J287" s="24"/>
      <c r="K287" s="17"/>
      <c r="L287" s="17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</row>
    <row r="288" spans="1:23" ht="12.75" hidden="1">
      <c r="A288" s="2"/>
      <c r="B288" s="24"/>
      <c r="C288" s="24"/>
      <c r="D288" s="24"/>
      <c r="E288" s="24"/>
      <c r="F288" s="24"/>
      <c r="G288" s="24"/>
      <c r="H288" s="24"/>
      <c r="I288" s="24"/>
      <c r="J288" s="24"/>
      <c r="K288" s="17"/>
      <c r="L288" s="17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</row>
    <row r="289" spans="1:23" ht="12.75" hidden="1">
      <c r="A289" s="2"/>
      <c r="B289" s="24"/>
      <c r="C289" s="24"/>
      <c r="D289" s="24"/>
      <c r="E289" s="24"/>
      <c r="F289" s="24"/>
      <c r="G289" s="24"/>
      <c r="H289" s="24"/>
      <c r="I289" s="24"/>
      <c r="J289" s="24"/>
      <c r="K289" s="17"/>
      <c r="L289" s="17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</row>
    <row r="290" spans="1:23" ht="12.75" hidden="1">
      <c r="A290" s="2"/>
      <c r="B290" s="24"/>
      <c r="C290" s="24"/>
      <c r="D290" s="24"/>
      <c r="E290" s="24"/>
      <c r="F290" s="24"/>
      <c r="G290" s="24"/>
      <c r="H290" s="24"/>
      <c r="I290" s="24"/>
      <c r="J290" s="24"/>
      <c r="K290" s="17"/>
      <c r="L290" s="17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</row>
    <row r="291" spans="1:23" ht="12.75" hidden="1">
      <c r="A291" s="2"/>
      <c r="B291" s="24"/>
      <c r="C291" s="24"/>
      <c r="D291" s="24"/>
      <c r="E291" s="24"/>
      <c r="F291" s="24"/>
      <c r="G291" s="24"/>
      <c r="H291" s="24"/>
      <c r="I291" s="24"/>
      <c r="J291" s="24"/>
      <c r="K291" s="17"/>
      <c r="L291" s="17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</row>
    <row r="292" spans="1:23" ht="12.75" hidden="1">
      <c r="A292" s="2"/>
      <c r="B292" s="24"/>
      <c r="C292" s="24"/>
      <c r="D292" s="24"/>
      <c r="E292" s="24"/>
      <c r="F292" s="24"/>
      <c r="G292" s="24"/>
      <c r="H292" s="24"/>
      <c r="I292" s="24"/>
      <c r="J292" s="24"/>
      <c r="K292" s="17"/>
      <c r="L292" s="17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</row>
    <row r="293" spans="1:23" ht="12.75" hidden="1">
      <c r="A293" s="2"/>
      <c r="B293" s="24"/>
      <c r="C293" s="24"/>
      <c r="D293" s="24"/>
      <c r="E293" s="24"/>
      <c r="F293" s="24"/>
      <c r="G293" s="24"/>
      <c r="H293" s="24"/>
      <c r="I293" s="24"/>
      <c r="J293" s="24"/>
      <c r="K293" s="17"/>
      <c r="L293" s="17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</row>
    <row r="294" spans="1:23" ht="12.75" hidden="1">
      <c r="A294" s="2"/>
      <c r="B294" s="24"/>
      <c r="C294" s="24"/>
      <c r="D294" s="24"/>
      <c r="E294" s="24"/>
      <c r="F294" s="24"/>
      <c r="G294" s="24"/>
      <c r="H294" s="24"/>
      <c r="I294" s="24"/>
      <c r="J294" s="24"/>
      <c r="K294" s="17"/>
      <c r="L294" s="17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</row>
    <row r="295" spans="1:23" ht="12.75" hidden="1">
      <c r="A295" s="2"/>
      <c r="B295" s="24"/>
      <c r="C295" s="24"/>
      <c r="D295" s="24"/>
      <c r="E295" s="24"/>
      <c r="F295" s="24"/>
      <c r="G295" s="24"/>
      <c r="H295" s="24"/>
      <c r="I295" s="24"/>
      <c r="J295" s="24"/>
      <c r="K295" s="17"/>
      <c r="L295" s="17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</row>
    <row r="296" spans="1:23" ht="12.75" hidden="1">
      <c r="A296" s="2"/>
      <c r="B296" s="24"/>
      <c r="C296" s="24"/>
      <c r="D296" s="24"/>
      <c r="E296" s="24"/>
      <c r="F296" s="24"/>
      <c r="G296" s="24"/>
      <c r="H296" s="24"/>
      <c r="I296" s="24"/>
      <c r="J296" s="24"/>
      <c r="K296" s="17"/>
      <c r="L296" s="17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</row>
    <row r="297" spans="1:23" ht="12.75" hidden="1">
      <c r="A297" s="3"/>
      <c r="B297" s="25"/>
      <c r="C297" s="25"/>
      <c r="D297" s="25"/>
      <c r="E297" s="25"/>
      <c r="F297" s="25"/>
      <c r="G297" s="25"/>
      <c r="H297" s="25"/>
      <c r="I297" s="25"/>
      <c r="J297" s="25"/>
      <c r="K297" s="27"/>
      <c r="L297" s="27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</row>
    <row r="298" ht="12.75" hidden="1"/>
    <row r="299" spans="8:12" ht="12.75" hidden="1">
      <c r="H299" s="9"/>
      <c r="I299" s="9"/>
      <c r="J299" s="9"/>
      <c r="K299" s="9"/>
      <c r="L299" s="9"/>
    </row>
    <row r="300" spans="1:23" ht="12.75" hidden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</row>
    <row r="301" spans="1:23" ht="12.75" hidden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</row>
    <row r="302" spans="1:23" ht="12.75" hidden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</row>
    <row r="303" spans="1:23" ht="12.75" hidden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</row>
    <row r="304" ht="12.75" hidden="1"/>
    <row r="305" spans="1:23" ht="12.75" hidden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</row>
    <row r="306" spans="1:23" ht="53.25" customHeight="1" hidden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</row>
    <row r="307" spans="1:23" ht="12.75" hidden="1">
      <c r="A307" s="5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</row>
    <row r="308" spans="1:23" ht="12.75" hidden="1">
      <c r="A308" s="2"/>
      <c r="B308" s="25"/>
      <c r="C308" s="25"/>
      <c r="D308" s="25"/>
      <c r="E308" s="25"/>
      <c r="F308" s="25"/>
      <c r="G308" s="25"/>
      <c r="H308" s="25"/>
      <c r="I308" s="25"/>
      <c r="J308" s="33"/>
      <c r="K308" s="33"/>
      <c r="L308" s="17"/>
      <c r="M308" s="17"/>
      <c r="N308" s="18"/>
      <c r="O308" s="18"/>
      <c r="P308" s="17"/>
      <c r="Q308" s="17"/>
      <c r="R308" s="18"/>
      <c r="S308" s="18"/>
      <c r="T308" s="18"/>
      <c r="U308" s="18"/>
      <c r="V308" s="18"/>
      <c r="W308" s="18"/>
    </row>
    <row r="309" spans="1:23" ht="12.75" hidden="1">
      <c r="A309" s="2"/>
      <c r="B309" s="24"/>
      <c r="C309" s="24"/>
      <c r="D309" s="24"/>
      <c r="E309" s="24"/>
      <c r="F309" s="24"/>
      <c r="G309" s="24"/>
      <c r="H309" s="24"/>
      <c r="I309" s="24"/>
      <c r="J309" s="16"/>
      <c r="K309" s="16"/>
      <c r="L309" s="17"/>
      <c r="M309" s="17"/>
      <c r="N309" s="18"/>
      <c r="O309" s="18"/>
      <c r="P309" s="17"/>
      <c r="Q309" s="17"/>
      <c r="R309" s="18"/>
      <c r="S309" s="18"/>
      <c r="T309" s="18"/>
      <c r="U309" s="18"/>
      <c r="V309" s="18"/>
      <c r="W309" s="18"/>
    </row>
    <row r="310" spans="1:23" ht="12.75" hidden="1">
      <c r="A310" s="2"/>
      <c r="B310" s="24"/>
      <c r="C310" s="24"/>
      <c r="D310" s="24"/>
      <c r="E310" s="24"/>
      <c r="F310" s="24"/>
      <c r="G310" s="24"/>
      <c r="H310" s="24"/>
      <c r="I310" s="24"/>
      <c r="J310" s="16"/>
      <c r="K310" s="16"/>
      <c r="L310" s="17"/>
      <c r="M310" s="17"/>
      <c r="N310" s="18"/>
      <c r="O310" s="18"/>
      <c r="P310" s="17"/>
      <c r="Q310" s="17"/>
      <c r="R310" s="18"/>
      <c r="S310" s="18"/>
      <c r="T310" s="18"/>
      <c r="U310" s="18"/>
      <c r="V310" s="18"/>
      <c r="W310" s="18"/>
    </row>
    <row r="311" spans="1:23" ht="24.75" customHeight="1" hidden="1">
      <c r="A311" s="2"/>
      <c r="B311" s="24"/>
      <c r="C311" s="24"/>
      <c r="D311" s="24"/>
      <c r="E311" s="24"/>
      <c r="F311" s="24"/>
      <c r="G311" s="24"/>
      <c r="H311" s="24"/>
      <c r="I311" s="24"/>
      <c r="J311" s="16"/>
      <c r="K311" s="16"/>
      <c r="L311" s="17"/>
      <c r="M311" s="17"/>
      <c r="N311" s="18"/>
      <c r="O311" s="18"/>
      <c r="P311" s="17"/>
      <c r="Q311" s="17"/>
      <c r="R311" s="18"/>
      <c r="S311" s="18"/>
      <c r="T311" s="18"/>
      <c r="U311" s="18"/>
      <c r="V311" s="18"/>
      <c r="W311" s="18"/>
    </row>
    <row r="312" spans="1:23" ht="12.75" hidden="1">
      <c r="A312" s="2"/>
      <c r="B312" s="24"/>
      <c r="C312" s="24"/>
      <c r="D312" s="24"/>
      <c r="E312" s="24"/>
      <c r="F312" s="24"/>
      <c r="G312" s="24"/>
      <c r="H312" s="24"/>
      <c r="I312" s="24"/>
      <c r="J312" s="16"/>
      <c r="K312" s="16"/>
      <c r="L312" s="17"/>
      <c r="M312" s="17"/>
      <c r="N312" s="18"/>
      <c r="O312" s="18"/>
      <c r="P312" s="17"/>
      <c r="Q312" s="17"/>
      <c r="R312" s="18"/>
      <c r="S312" s="18"/>
      <c r="T312" s="18"/>
      <c r="U312" s="18"/>
      <c r="V312" s="18"/>
      <c r="W312" s="18"/>
    </row>
    <row r="313" spans="1:23" ht="12.75" hidden="1">
      <c r="A313" s="2"/>
      <c r="B313" s="24"/>
      <c r="C313" s="24"/>
      <c r="D313" s="24"/>
      <c r="E313" s="24"/>
      <c r="F313" s="24"/>
      <c r="G313" s="24"/>
      <c r="H313" s="24"/>
      <c r="I313" s="24"/>
      <c r="J313" s="16"/>
      <c r="K313" s="16"/>
      <c r="L313" s="17"/>
      <c r="M313" s="17"/>
      <c r="N313" s="18"/>
      <c r="O313" s="18"/>
      <c r="P313" s="17"/>
      <c r="Q313" s="17"/>
      <c r="R313" s="18"/>
      <c r="S313" s="18"/>
      <c r="T313" s="18"/>
      <c r="U313" s="18"/>
      <c r="V313" s="18"/>
      <c r="W313" s="18"/>
    </row>
    <row r="314" spans="1:23" ht="12.75" hidden="1">
      <c r="A314" s="2"/>
      <c r="B314" s="24"/>
      <c r="C314" s="24"/>
      <c r="D314" s="24"/>
      <c r="E314" s="24"/>
      <c r="F314" s="24"/>
      <c r="G314" s="24"/>
      <c r="H314" s="24"/>
      <c r="I314" s="24"/>
      <c r="J314" s="16"/>
      <c r="K314" s="16"/>
      <c r="L314" s="17"/>
      <c r="M314" s="17"/>
      <c r="N314" s="18"/>
      <c r="O314" s="18"/>
      <c r="P314" s="17"/>
      <c r="Q314" s="17"/>
      <c r="R314" s="18"/>
      <c r="S314" s="18"/>
      <c r="T314" s="18"/>
      <c r="U314" s="18"/>
      <c r="V314" s="18"/>
      <c r="W314" s="18"/>
    </row>
    <row r="315" spans="1:23" ht="12.75" hidden="1">
      <c r="A315" s="2"/>
      <c r="B315" s="24"/>
      <c r="C315" s="24"/>
      <c r="D315" s="24"/>
      <c r="E315" s="24"/>
      <c r="F315" s="24"/>
      <c r="G315" s="24"/>
      <c r="H315" s="24"/>
      <c r="I315" s="24"/>
      <c r="J315" s="16"/>
      <c r="K315" s="16"/>
      <c r="L315" s="17"/>
      <c r="M315" s="17"/>
      <c r="N315" s="18"/>
      <c r="O315" s="18"/>
      <c r="P315" s="17"/>
      <c r="Q315" s="17"/>
      <c r="R315" s="18"/>
      <c r="S315" s="18"/>
      <c r="T315" s="18"/>
      <c r="U315" s="18"/>
      <c r="V315" s="18"/>
      <c r="W315" s="18"/>
    </row>
    <row r="316" spans="1:23" ht="12.75" hidden="1">
      <c r="A316" s="2"/>
      <c r="B316" s="24"/>
      <c r="C316" s="24"/>
      <c r="D316" s="24"/>
      <c r="E316" s="24"/>
      <c r="F316" s="24"/>
      <c r="G316" s="24"/>
      <c r="H316" s="24"/>
      <c r="I316" s="24"/>
      <c r="J316" s="16"/>
      <c r="K316" s="16"/>
      <c r="L316" s="17"/>
      <c r="M316" s="17"/>
      <c r="N316" s="18"/>
      <c r="O316" s="18"/>
      <c r="P316" s="17"/>
      <c r="Q316" s="17"/>
      <c r="R316" s="18"/>
      <c r="S316" s="18"/>
      <c r="T316" s="18"/>
      <c r="U316" s="18"/>
      <c r="V316" s="18"/>
      <c r="W316" s="18"/>
    </row>
    <row r="317" spans="1:23" ht="12.75" hidden="1">
      <c r="A317" s="2"/>
      <c r="B317" s="24"/>
      <c r="C317" s="24"/>
      <c r="D317" s="24"/>
      <c r="E317" s="24"/>
      <c r="F317" s="24"/>
      <c r="G317" s="24"/>
      <c r="H317" s="24"/>
      <c r="I317" s="24"/>
      <c r="J317" s="16"/>
      <c r="K317" s="16"/>
      <c r="L317" s="17"/>
      <c r="M317" s="17"/>
      <c r="N317" s="18"/>
      <c r="O317" s="18"/>
      <c r="P317" s="17"/>
      <c r="Q317" s="17"/>
      <c r="R317" s="18"/>
      <c r="S317" s="18"/>
      <c r="T317" s="18"/>
      <c r="U317" s="18"/>
      <c r="V317" s="18"/>
      <c r="W317" s="18"/>
    </row>
    <row r="318" spans="1:23" ht="12.75" hidden="1">
      <c r="A318" s="2"/>
      <c r="B318" s="24"/>
      <c r="C318" s="24"/>
      <c r="D318" s="24"/>
      <c r="E318" s="24"/>
      <c r="F318" s="24"/>
      <c r="G318" s="24"/>
      <c r="H318" s="24"/>
      <c r="I318" s="24"/>
      <c r="J318" s="16"/>
      <c r="K318" s="16"/>
      <c r="L318" s="17"/>
      <c r="M318" s="17"/>
      <c r="N318" s="18"/>
      <c r="O318" s="18"/>
      <c r="P318" s="17"/>
      <c r="Q318" s="17"/>
      <c r="R318" s="18"/>
      <c r="S318" s="18"/>
      <c r="T318" s="18"/>
      <c r="U318" s="18"/>
      <c r="V318" s="18"/>
      <c r="W318" s="18"/>
    </row>
    <row r="319" spans="1:23" ht="12.75" hidden="1">
      <c r="A319" s="2"/>
      <c r="B319" s="24"/>
      <c r="C319" s="24"/>
      <c r="D319" s="24"/>
      <c r="E319" s="24"/>
      <c r="F319" s="24"/>
      <c r="G319" s="24"/>
      <c r="H319" s="24"/>
      <c r="I319" s="24"/>
      <c r="J319" s="16"/>
      <c r="K319" s="16"/>
      <c r="L319" s="17"/>
      <c r="M319" s="17"/>
      <c r="N319" s="18"/>
      <c r="O319" s="18"/>
      <c r="P319" s="17"/>
      <c r="Q319" s="17"/>
      <c r="R319" s="18"/>
      <c r="S319" s="18"/>
      <c r="T319" s="18"/>
      <c r="U319" s="18"/>
      <c r="V319" s="18"/>
      <c r="W319" s="18"/>
    </row>
    <row r="320" spans="1:23" ht="12.75" hidden="1">
      <c r="A320" s="2"/>
      <c r="B320" s="24"/>
      <c r="C320" s="24"/>
      <c r="D320" s="24"/>
      <c r="E320" s="24"/>
      <c r="F320" s="24"/>
      <c r="G320" s="24"/>
      <c r="H320" s="24"/>
      <c r="I320" s="24"/>
      <c r="J320" s="16"/>
      <c r="K320" s="16"/>
      <c r="L320" s="17"/>
      <c r="M320" s="17"/>
      <c r="N320" s="18"/>
      <c r="O320" s="18"/>
      <c r="P320" s="17"/>
      <c r="Q320" s="17"/>
      <c r="R320" s="18"/>
      <c r="S320" s="18"/>
      <c r="T320" s="18"/>
      <c r="U320" s="18"/>
      <c r="V320" s="18"/>
      <c r="W320" s="18"/>
    </row>
    <row r="321" spans="1:23" ht="12.75" hidden="1">
      <c r="A321" s="2"/>
      <c r="B321" s="24"/>
      <c r="C321" s="24"/>
      <c r="D321" s="24"/>
      <c r="E321" s="24"/>
      <c r="F321" s="24"/>
      <c r="G321" s="24"/>
      <c r="H321" s="24"/>
      <c r="I321" s="24"/>
      <c r="J321" s="16"/>
      <c r="K321" s="16"/>
      <c r="L321" s="17"/>
      <c r="M321" s="17"/>
      <c r="N321" s="18"/>
      <c r="O321" s="18"/>
      <c r="P321" s="17"/>
      <c r="Q321" s="17"/>
      <c r="R321" s="18"/>
      <c r="S321" s="18"/>
      <c r="T321" s="18"/>
      <c r="U321" s="18"/>
      <c r="V321" s="18"/>
      <c r="W321" s="18"/>
    </row>
    <row r="322" spans="1:23" ht="12.75" hidden="1">
      <c r="A322" s="2"/>
      <c r="B322" s="24"/>
      <c r="C322" s="24"/>
      <c r="D322" s="24"/>
      <c r="E322" s="24"/>
      <c r="F322" s="24"/>
      <c r="G322" s="24"/>
      <c r="H322" s="24"/>
      <c r="I322" s="24"/>
      <c r="J322" s="16"/>
      <c r="K322" s="16"/>
      <c r="L322" s="17"/>
      <c r="M322" s="17"/>
      <c r="N322" s="18"/>
      <c r="O322" s="18"/>
      <c r="P322" s="17"/>
      <c r="Q322" s="17"/>
      <c r="R322" s="18"/>
      <c r="S322" s="18"/>
      <c r="T322" s="18"/>
      <c r="U322" s="18"/>
      <c r="V322" s="18"/>
      <c r="W322" s="18"/>
    </row>
    <row r="323" spans="1:23" ht="12.75" hidden="1">
      <c r="A323" s="2"/>
      <c r="B323" s="24"/>
      <c r="C323" s="24"/>
      <c r="D323" s="24"/>
      <c r="E323" s="24"/>
      <c r="F323" s="24"/>
      <c r="G323" s="24"/>
      <c r="H323" s="24"/>
      <c r="I323" s="24"/>
      <c r="J323" s="16"/>
      <c r="K323" s="16"/>
      <c r="L323" s="17"/>
      <c r="M323" s="17"/>
      <c r="N323" s="18"/>
      <c r="O323" s="18"/>
      <c r="P323" s="17"/>
      <c r="Q323" s="17"/>
      <c r="R323" s="18"/>
      <c r="S323" s="18"/>
      <c r="T323" s="18"/>
      <c r="U323" s="18"/>
      <c r="V323" s="18"/>
      <c r="W323" s="18"/>
    </row>
    <row r="324" spans="1:23" ht="12.75" hidden="1">
      <c r="A324" s="2"/>
      <c r="B324" s="24"/>
      <c r="C324" s="24"/>
      <c r="D324" s="24"/>
      <c r="E324" s="24"/>
      <c r="F324" s="24"/>
      <c r="G324" s="24"/>
      <c r="H324" s="24"/>
      <c r="I324" s="24"/>
      <c r="J324" s="16"/>
      <c r="K324" s="16"/>
      <c r="L324" s="17"/>
      <c r="M324" s="17"/>
      <c r="N324" s="18"/>
      <c r="O324" s="18"/>
      <c r="P324" s="17"/>
      <c r="Q324" s="17"/>
      <c r="R324" s="18"/>
      <c r="S324" s="18"/>
      <c r="T324" s="18"/>
      <c r="U324" s="18"/>
      <c r="V324" s="18"/>
      <c r="W324" s="18"/>
    </row>
    <row r="325" spans="1:23" ht="12.75" hidden="1">
      <c r="A325" s="2"/>
      <c r="B325" s="24"/>
      <c r="C325" s="24"/>
      <c r="D325" s="24"/>
      <c r="E325" s="24"/>
      <c r="F325" s="24"/>
      <c r="G325" s="24"/>
      <c r="H325" s="24"/>
      <c r="I325" s="24"/>
      <c r="J325" s="16"/>
      <c r="K325" s="16"/>
      <c r="L325" s="17"/>
      <c r="M325" s="17"/>
      <c r="N325" s="18"/>
      <c r="O325" s="18"/>
      <c r="P325" s="17"/>
      <c r="Q325" s="17"/>
      <c r="R325" s="18"/>
      <c r="S325" s="18"/>
      <c r="T325" s="18"/>
      <c r="U325" s="18"/>
      <c r="V325" s="18"/>
      <c r="W325" s="18"/>
    </row>
    <row r="326" spans="1:23" ht="12.75" hidden="1">
      <c r="A326" s="2"/>
      <c r="B326" s="24"/>
      <c r="C326" s="24"/>
      <c r="D326" s="24"/>
      <c r="E326" s="24"/>
      <c r="F326" s="24"/>
      <c r="G326" s="24"/>
      <c r="H326" s="24"/>
      <c r="I326" s="24"/>
      <c r="J326" s="16"/>
      <c r="K326" s="16"/>
      <c r="L326" s="17"/>
      <c r="M326" s="17"/>
      <c r="N326" s="18"/>
      <c r="O326" s="18"/>
      <c r="P326" s="17"/>
      <c r="Q326" s="17"/>
      <c r="R326" s="18"/>
      <c r="S326" s="18"/>
      <c r="T326" s="18"/>
      <c r="U326" s="18"/>
      <c r="V326" s="18"/>
      <c r="W326" s="18"/>
    </row>
    <row r="327" spans="1:23" ht="12.75" hidden="1">
      <c r="A327" s="2"/>
      <c r="B327" s="24"/>
      <c r="C327" s="24"/>
      <c r="D327" s="24"/>
      <c r="E327" s="24"/>
      <c r="F327" s="24"/>
      <c r="G327" s="24"/>
      <c r="H327" s="24"/>
      <c r="I327" s="24"/>
      <c r="J327" s="16"/>
      <c r="K327" s="16"/>
      <c r="L327" s="17"/>
      <c r="M327" s="17"/>
      <c r="N327" s="18"/>
      <c r="O327" s="18"/>
      <c r="P327" s="17"/>
      <c r="Q327" s="17"/>
      <c r="R327" s="18"/>
      <c r="S327" s="18"/>
      <c r="T327" s="18"/>
      <c r="U327" s="18"/>
      <c r="V327" s="18"/>
      <c r="W327" s="18"/>
    </row>
    <row r="328" spans="1:23" ht="12.75" hidden="1">
      <c r="A328" s="2"/>
      <c r="B328" s="24"/>
      <c r="C328" s="24"/>
      <c r="D328" s="24"/>
      <c r="E328" s="24"/>
      <c r="F328" s="24"/>
      <c r="G328" s="24"/>
      <c r="H328" s="24"/>
      <c r="I328" s="24"/>
      <c r="J328" s="16"/>
      <c r="K328" s="16"/>
      <c r="L328" s="17"/>
      <c r="M328" s="17"/>
      <c r="N328" s="18"/>
      <c r="O328" s="18"/>
      <c r="P328" s="17"/>
      <c r="Q328" s="17"/>
      <c r="R328" s="18"/>
      <c r="S328" s="18"/>
      <c r="T328" s="18"/>
      <c r="U328" s="18"/>
      <c r="V328" s="18"/>
      <c r="W328" s="18"/>
    </row>
    <row r="329" spans="1:23" ht="12.75" hidden="1">
      <c r="A329" s="2"/>
      <c r="B329" s="24"/>
      <c r="C329" s="24"/>
      <c r="D329" s="24"/>
      <c r="E329" s="24"/>
      <c r="F329" s="24"/>
      <c r="G329" s="24"/>
      <c r="H329" s="24"/>
      <c r="I329" s="24"/>
      <c r="J329" s="16"/>
      <c r="K329" s="16"/>
      <c r="L329" s="17"/>
      <c r="M329" s="17"/>
      <c r="N329" s="18"/>
      <c r="O329" s="18"/>
      <c r="P329" s="17"/>
      <c r="Q329" s="17"/>
      <c r="R329" s="18"/>
      <c r="S329" s="18"/>
      <c r="T329" s="18"/>
      <c r="U329" s="18"/>
      <c r="V329" s="18"/>
      <c r="W329" s="18"/>
    </row>
    <row r="330" spans="1:23" ht="12.75" hidden="1">
      <c r="A330" s="2"/>
      <c r="B330" s="24"/>
      <c r="C330" s="24"/>
      <c r="D330" s="24"/>
      <c r="E330" s="24"/>
      <c r="F330" s="24"/>
      <c r="G330" s="24"/>
      <c r="H330" s="24"/>
      <c r="I330" s="24"/>
      <c r="J330" s="16"/>
      <c r="K330" s="16"/>
      <c r="L330" s="17"/>
      <c r="M330" s="17"/>
      <c r="N330" s="18"/>
      <c r="O330" s="18"/>
      <c r="P330" s="17"/>
      <c r="Q330" s="17"/>
      <c r="R330" s="18"/>
      <c r="S330" s="18"/>
      <c r="T330" s="18"/>
      <c r="U330" s="18"/>
      <c r="V330" s="18"/>
      <c r="W330" s="18"/>
    </row>
    <row r="331" spans="1:23" ht="12.75" hidden="1">
      <c r="A331" s="2"/>
      <c r="B331" s="24"/>
      <c r="C331" s="24"/>
      <c r="D331" s="24"/>
      <c r="E331" s="24"/>
      <c r="F331" s="24"/>
      <c r="G331" s="24"/>
      <c r="H331" s="24"/>
      <c r="I331" s="24"/>
      <c r="J331" s="16"/>
      <c r="K331" s="16"/>
      <c r="L331" s="17"/>
      <c r="M331" s="17"/>
      <c r="N331" s="18"/>
      <c r="O331" s="18"/>
      <c r="P331" s="17"/>
      <c r="Q331" s="17"/>
      <c r="R331" s="18"/>
      <c r="S331" s="18"/>
      <c r="T331" s="18"/>
      <c r="U331" s="18"/>
      <c r="V331" s="18"/>
      <c r="W331" s="18"/>
    </row>
    <row r="332" spans="1:23" ht="12.75" hidden="1">
      <c r="A332" s="2"/>
      <c r="B332" s="24"/>
      <c r="C332" s="24"/>
      <c r="D332" s="24"/>
      <c r="E332" s="24"/>
      <c r="F332" s="24"/>
      <c r="G332" s="24"/>
      <c r="H332" s="24"/>
      <c r="I332" s="24"/>
      <c r="J332" s="16"/>
      <c r="K332" s="16"/>
      <c r="L332" s="17"/>
      <c r="M332" s="17"/>
      <c r="N332" s="18"/>
      <c r="O332" s="18"/>
      <c r="P332" s="17"/>
      <c r="Q332" s="17"/>
      <c r="R332" s="18"/>
      <c r="S332" s="18"/>
      <c r="T332" s="18"/>
      <c r="U332" s="18"/>
      <c r="V332" s="18"/>
      <c r="W332" s="18"/>
    </row>
    <row r="333" spans="1:23" ht="25.5" customHeight="1" hidden="1">
      <c r="A333" s="2"/>
      <c r="B333" s="24"/>
      <c r="C333" s="24"/>
      <c r="D333" s="24"/>
      <c r="E333" s="24"/>
      <c r="F333" s="24"/>
      <c r="G333" s="24"/>
      <c r="H333" s="24"/>
      <c r="I333" s="24"/>
      <c r="J333" s="16"/>
      <c r="K333" s="16"/>
      <c r="L333" s="17"/>
      <c r="M333" s="17"/>
      <c r="N333" s="18"/>
      <c r="O333" s="18"/>
      <c r="P333" s="17"/>
      <c r="Q333" s="17"/>
      <c r="R333" s="18"/>
      <c r="S333" s="18"/>
      <c r="T333" s="18"/>
      <c r="U333" s="18"/>
      <c r="V333" s="18"/>
      <c r="W333" s="18"/>
    </row>
    <row r="334" spans="1:23" ht="12.75" hidden="1">
      <c r="A334" s="2"/>
      <c r="B334" s="24"/>
      <c r="C334" s="24"/>
      <c r="D334" s="24"/>
      <c r="E334" s="24"/>
      <c r="F334" s="24"/>
      <c r="G334" s="24"/>
      <c r="H334" s="24"/>
      <c r="I334" s="24"/>
      <c r="J334" s="16"/>
      <c r="K334" s="16"/>
      <c r="L334" s="17"/>
      <c r="M334" s="17"/>
      <c r="N334" s="18"/>
      <c r="O334" s="18"/>
      <c r="P334" s="17"/>
      <c r="Q334" s="17"/>
      <c r="R334" s="18"/>
      <c r="S334" s="18"/>
      <c r="T334" s="18"/>
      <c r="U334" s="18"/>
      <c r="V334" s="18"/>
      <c r="W334" s="18"/>
    </row>
    <row r="335" spans="1:23" ht="26.25" customHeight="1" hidden="1">
      <c r="A335" s="2"/>
      <c r="B335" s="24"/>
      <c r="C335" s="24"/>
      <c r="D335" s="24"/>
      <c r="E335" s="24"/>
      <c r="F335" s="24"/>
      <c r="G335" s="24"/>
      <c r="H335" s="24"/>
      <c r="I335" s="24"/>
      <c r="J335" s="16"/>
      <c r="K335" s="16"/>
      <c r="L335" s="17"/>
      <c r="M335" s="17"/>
      <c r="N335" s="18"/>
      <c r="O335" s="18"/>
      <c r="P335" s="17"/>
      <c r="Q335" s="17"/>
      <c r="R335" s="18"/>
      <c r="S335" s="18"/>
      <c r="T335" s="18"/>
      <c r="U335" s="18"/>
      <c r="V335" s="18"/>
      <c r="W335" s="18"/>
    </row>
    <row r="336" spans="1:23" ht="12.75" hidden="1">
      <c r="A336" s="2"/>
      <c r="B336" s="24"/>
      <c r="C336" s="24"/>
      <c r="D336" s="24"/>
      <c r="E336" s="24"/>
      <c r="F336" s="24"/>
      <c r="G336" s="24"/>
      <c r="H336" s="24"/>
      <c r="I336" s="24"/>
      <c r="J336" s="16"/>
      <c r="K336" s="16"/>
      <c r="L336" s="17"/>
      <c r="M336" s="17"/>
      <c r="N336" s="18"/>
      <c r="O336" s="18"/>
      <c r="P336" s="17"/>
      <c r="Q336" s="17"/>
      <c r="R336" s="18"/>
      <c r="S336" s="18"/>
      <c r="T336" s="18"/>
      <c r="U336" s="18"/>
      <c r="V336" s="18"/>
      <c r="W336" s="18"/>
    </row>
    <row r="337" spans="1:23" ht="12.75" hidden="1">
      <c r="A337" s="2"/>
      <c r="B337" s="24"/>
      <c r="C337" s="24"/>
      <c r="D337" s="24"/>
      <c r="E337" s="24"/>
      <c r="F337" s="24"/>
      <c r="G337" s="24"/>
      <c r="H337" s="24"/>
      <c r="I337" s="24"/>
      <c r="J337" s="16"/>
      <c r="K337" s="16"/>
      <c r="L337" s="17"/>
      <c r="M337" s="17"/>
      <c r="N337" s="18"/>
      <c r="O337" s="18"/>
      <c r="P337" s="17"/>
      <c r="Q337" s="17"/>
      <c r="R337" s="18"/>
      <c r="S337" s="18"/>
      <c r="T337" s="18"/>
      <c r="U337" s="18"/>
      <c r="V337" s="18"/>
      <c r="W337" s="18"/>
    </row>
    <row r="338" spans="1:23" ht="12.75" hidden="1">
      <c r="A338" s="2"/>
      <c r="B338" s="24"/>
      <c r="C338" s="24"/>
      <c r="D338" s="24"/>
      <c r="E338" s="24"/>
      <c r="F338" s="24"/>
      <c r="G338" s="24"/>
      <c r="H338" s="24"/>
      <c r="I338" s="24"/>
      <c r="J338" s="16"/>
      <c r="K338" s="16"/>
      <c r="L338" s="17"/>
      <c r="M338" s="17"/>
      <c r="N338" s="18"/>
      <c r="O338" s="18"/>
      <c r="P338" s="17"/>
      <c r="Q338" s="17"/>
      <c r="R338" s="18"/>
      <c r="S338" s="18"/>
      <c r="T338" s="18"/>
      <c r="U338" s="18"/>
      <c r="V338" s="18"/>
      <c r="W338" s="18"/>
    </row>
    <row r="339" spans="1:23" ht="12.75" hidden="1">
      <c r="A339" s="2"/>
      <c r="B339" s="24"/>
      <c r="C339" s="24"/>
      <c r="D339" s="24"/>
      <c r="E339" s="24"/>
      <c r="F339" s="24"/>
      <c r="G339" s="24"/>
      <c r="H339" s="24"/>
      <c r="I339" s="24"/>
      <c r="J339" s="16"/>
      <c r="K339" s="16"/>
      <c r="L339" s="17"/>
      <c r="M339" s="17"/>
      <c r="N339" s="18"/>
      <c r="O339" s="18"/>
      <c r="P339" s="17"/>
      <c r="Q339" s="17"/>
      <c r="R339" s="18"/>
      <c r="S339" s="18"/>
      <c r="T339" s="18"/>
      <c r="U339" s="18"/>
      <c r="V339" s="18"/>
      <c r="W339" s="18"/>
    </row>
    <row r="340" spans="1:23" ht="12.75" hidden="1">
      <c r="A340" s="2"/>
      <c r="B340" s="24"/>
      <c r="C340" s="24"/>
      <c r="D340" s="24"/>
      <c r="E340" s="24"/>
      <c r="F340" s="24"/>
      <c r="G340" s="24"/>
      <c r="H340" s="24"/>
      <c r="I340" s="24"/>
      <c r="J340" s="16"/>
      <c r="K340" s="16"/>
      <c r="L340" s="17"/>
      <c r="M340" s="17"/>
      <c r="N340" s="18"/>
      <c r="O340" s="18"/>
      <c r="P340" s="17"/>
      <c r="Q340" s="17"/>
      <c r="R340" s="18"/>
      <c r="S340" s="18"/>
      <c r="T340" s="18"/>
      <c r="U340" s="18"/>
      <c r="V340" s="18"/>
      <c r="W340" s="18"/>
    </row>
    <row r="341" spans="1:23" ht="12.75" hidden="1">
      <c r="A341" s="2"/>
      <c r="B341" s="24"/>
      <c r="C341" s="24"/>
      <c r="D341" s="24"/>
      <c r="E341" s="24"/>
      <c r="F341" s="24"/>
      <c r="G341" s="24"/>
      <c r="H341" s="24"/>
      <c r="I341" s="24"/>
      <c r="J341" s="16"/>
      <c r="K341" s="16"/>
      <c r="L341" s="17"/>
      <c r="M341" s="17"/>
      <c r="N341" s="18"/>
      <c r="O341" s="18"/>
      <c r="P341" s="17"/>
      <c r="Q341" s="17"/>
      <c r="R341" s="18"/>
      <c r="S341" s="18"/>
      <c r="T341" s="18"/>
      <c r="U341" s="18"/>
      <c r="V341" s="18"/>
      <c r="W341" s="18"/>
    </row>
    <row r="342" spans="1:23" ht="12.75" hidden="1">
      <c r="A342" s="2"/>
      <c r="B342" s="24"/>
      <c r="C342" s="24"/>
      <c r="D342" s="24"/>
      <c r="E342" s="24"/>
      <c r="F342" s="24"/>
      <c r="G342" s="24"/>
      <c r="H342" s="24"/>
      <c r="I342" s="24"/>
      <c r="J342" s="16"/>
      <c r="K342" s="16"/>
      <c r="L342" s="17"/>
      <c r="M342" s="17"/>
      <c r="N342" s="18"/>
      <c r="O342" s="18"/>
      <c r="P342" s="17"/>
      <c r="Q342" s="17"/>
      <c r="R342" s="18"/>
      <c r="S342" s="18"/>
      <c r="T342" s="18"/>
      <c r="U342" s="18"/>
      <c r="V342" s="18"/>
      <c r="W342" s="18"/>
    </row>
    <row r="343" spans="1:23" ht="12.75" hidden="1">
      <c r="A343" s="2"/>
      <c r="B343" s="24"/>
      <c r="C343" s="24"/>
      <c r="D343" s="24"/>
      <c r="E343" s="24"/>
      <c r="F343" s="24"/>
      <c r="G343" s="24"/>
      <c r="H343" s="24"/>
      <c r="I343" s="24"/>
      <c r="J343" s="16"/>
      <c r="K343" s="16"/>
      <c r="L343" s="17"/>
      <c r="M343" s="17"/>
      <c r="N343" s="18"/>
      <c r="O343" s="18"/>
      <c r="P343" s="17"/>
      <c r="Q343" s="17"/>
      <c r="R343" s="18"/>
      <c r="S343" s="18"/>
      <c r="T343" s="18"/>
      <c r="U343" s="18"/>
      <c r="V343" s="18"/>
      <c r="W343" s="18"/>
    </row>
    <row r="344" spans="1:23" ht="12.75" hidden="1">
      <c r="A344" s="2"/>
      <c r="B344" s="24"/>
      <c r="C344" s="24"/>
      <c r="D344" s="24"/>
      <c r="E344" s="24"/>
      <c r="F344" s="24"/>
      <c r="G344" s="24"/>
      <c r="H344" s="24"/>
      <c r="I344" s="24"/>
      <c r="J344" s="16"/>
      <c r="K344" s="16"/>
      <c r="L344" s="17"/>
      <c r="M344" s="17"/>
      <c r="N344" s="18"/>
      <c r="O344" s="18"/>
      <c r="P344" s="17"/>
      <c r="Q344" s="17"/>
      <c r="R344" s="18"/>
      <c r="S344" s="18"/>
      <c r="T344" s="18"/>
      <c r="U344" s="18"/>
      <c r="V344" s="18"/>
      <c r="W344" s="18"/>
    </row>
    <row r="345" spans="1:23" ht="12.75" hidden="1">
      <c r="A345" s="2"/>
      <c r="B345" s="24"/>
      <c r="C345" s="24"/>
      <c r="D345" s="24"/>
      <c r="E345" s="24"/>
      <c r="F345" s="24"/>
      <c r="G345" s="24"/>
      <c r="H345" s="24"/>
      <c r="I345" s="24"/>
      <c r="J345" s="16"/>
      <c r="K345" s="16"/>
      <c r="L345" s="17"/>
      <c r="M345" s="17"/>
      <c r="N345" s="18"/>
      <c r="O345" s="18"/>
      <c r="P345" s="17"/>
      <c r="Q345" s="17"/>
      <c r="R345" s="18"/>
      <c r="S345" s="18"/>
      <c r="T345" s="18"/>
      <c r="U345" s="18"/>
      <c r="V345" s="18"/>
      <c r="W345" s="18"/>
    </row>
    <row r="346" spans="1:23" ht="24.75" customHeight="1" hidden="1">
      <c r="A346" s="2"/>
      <c r="B346" s="24"/>
      <c r="C346" s="24"/>
      <c r="D346" s="24"/>
      <c r="E346" s="24"/>
      <c r="F346" s="24"/>
      <c r="G346" s="24"/>
      <c r="H346" s="24"/>
      <c r="I346" s="24"/>
      <c r="J346" s="16"/>
      <c r="K346" s="16"/>
      <c r="L346" s="17"/>
      <c r="M346" s="17"/>
      <c r="N346" s="18"/>
      <c r="O346" s="18"/>
      <c r="P346" s="17"/>
      <c r="Q346" s="17"/>
      <c r="R346" s="18"/>
      <c r="S346" s="18"/>
      <c r="T346" s="18"/>
      <c r="U346" s="18"/>
      <c r="V346" s="18"/>
      <c r="W346" s="18"/>
    </row>
    <row r="347" spans="1:23" ht="12.75" hidden="1">
      <c r="A347" s="2"/>
      <c r="B347" s="24"/>
      <c r="C347" s="24"/>
      <c r="D347" s="24"/>
      <c r="E347" s="24"/>
      <c r="F347" s="24"/>
      <c r="G347" s="24"/>
      <c r="H347" s="24"/>
      <c r="I347" s="24"/>
      <c r="J347" s="16"/>
      <c r="K347" s="16"/>
      <c r="L347" s="17"/>
      <c r="M347" s="17"/>
      <c r="N347" s="18"/>
      <c r="O347" s="18"/>
      <c r="P347" s="17"/>
      <c r="Q347" s="17"/>
      <c r="R347" s="18"/>
      <c r="S347" s="18"/>
      <c r="T347" s="18"/>
      <c r="U347" s="18"/>
      <c r="V347" s="18"/>
      <c r="W347" s="18"/>
    </row>
    <row r="348" spans="1:23" ht="12.75" hidden="1">
      <c r="A348" s="2"/>
      <c r="B348" s="24"/>
      <c r="C348" s="24"/>
      <c r="D348" s="24"/>
      <c r="E348" s="24"/>
      <c r="F348" s="24"/>
      <c r="G348" s="24"/>
      <c r="H348" s="24"/>
      <c r="I348" s="24"/>
      <c r="J348" s="16"/>
      <c r="K348" s="16"/>
      <c r="L348" s="17"/>
      <c r="M348" s="17"/>
      <c r="N348" s="18"/>
      <c r="O348" s="18"/>
      <c r="P348" s="17"/>
      <c r="Q348" s="17"/>
      <c r="R348" s="18"/>
      <c r="S348" s="18"/>
      <c r="T348" s="18"/>
      <c r="U348" s="18"/>
      <c r="V348" s="18"/>
      <c r="W348" s="18"/>
    </row>
    <row r="349" spans="1:23" ht="12.75" hidden="1">
      <c r="A349" s="2"/>
      <c r="B349" s="24"/>
      <c r="C349" s="24"/>
      <c r="D349" s="24"/>
      <c r="E349" s="24"/>
      <c r="F349" s="24"/>
      <c r="G349" s="24"/>
      <c r="H349" s="24"/>
      <c r="I349" s="24"/>
      <c r="J349" s="16"/>
      <c r="K349" s="16"/>
      <c r="L349" s="17"/>
      <c r="M349" s="17"/>
      <c r="N349" s="18"/>
      <c r="O349" s="18"/>
      <c r="P349" s="17"/>
      <c r="Q349" s="17"/>
      <c r="R349" s="18"/>
      <c r="S349" s="18"/>
      <c r="T349" s="18"/>
      <c r="U349" s="18"/>
      <c r="V349" s="18"/>
      <c r="W349" s="18"/>
    </row>
    <row r="350" spans="1:23" ht="26.25" customHeight="1" hidden="1">
      <c r="A350" s="2"/>
      <c r="B350" s="24"/>
      <c r="C350" s="24"/>
      <c r="D350" s="24"/>
      <c r="E350" s="24"/>
      <c r="F350" s="24"/>
      <c r="G350" s="24"/>
      <c r="H350" s="24"/>
      <c r="I350" s="24"/>
      <c r="J350" s="16"/>
      <c r="K350" s="16"/>
      <c r="L350" s="17"/>
      <c r="M350" s="17"/>
      <c r="N350" s="18"/>
      <c r="O350" s="18"/>
      <c r="P350" s="17"/>
      <c r="Q350" s="17"/>
      <c r="R350" s="18"/>
      <c r="S350" s="18"/>
      <c r="T350" s="18"/>
      <c r="U350" s="18"/>
      <c r="V350" s="18"/>
      <c r="W350" s="18"/>
    </row>
    <row r="351" spans="1:23" ht="12.75" hidden="1">
      <c r="A351" s="2"/>
      <c r="B351" s="24"/>
      <c r="C351" s="24"/>
      <c r="D351" s="24"/>
      <c r="E351" s="24"/>
      <c r="F351" s="24"/>
      <c r="G351" s="24"/>
      <c r="H351" s="24"/>
      <c r="I351" s="24"/>
      <c r="J351" s="16"/>
      <c r="K351" s="16"/>
      <c r="L351" s="17"/>
      <c r="M351" s="17"/>
      <c r="N351" s="18"/>
      <c r="O351" s="18"/>
      <c r="P351" s="17"/>
      <c r="Q351" s="17"/>
      <c r="R351" s="18"/>
      <c r="S351" s="18"/>
      <c r="T351" s="18"/>
      <c r="U351" s="18"/>
      <c r="V351" s="18"/>
      <c r="W351" s="18"/>
    </row>
    <row r="352" spans="1:23" ht="12.75" hidden="1">
      <c r="A352" s="2"/>
      <c r="B352" s="24"/>
      <c r="C352" s="24"/>
      <c r="D352" s="24"/>
      <c r="E352" s="24"/>
      <c r="F352" s="24"/>
      <c r="G352" s="24"/>
      <c r="H352" s="24"/>
      <c r="I352" s="24"/>
      <c r="J352" s="16"/>
      <c r="K352" s="16"/>
      <c r="L352" s="17"/>
      <c r="M352" s="17"/>
      <c r="N352" s="18"/>
      <c r="O352" s="18"/>
      <c r="P352" s="17"/>
      <c r="Q352" s="17"/>
      <c r="R352" s="18"/>
      <c r="S352" s="18"/>
      <c r="T352" s="18"/>
      <c r="U352" s="18"/>
      <c r="V352" s="18"/>
      <c r="W352" s="18"/>
    </row>
    <row r="353" spans="1:23" ht="12.75" hidden="1">
      <c r="A353" s="2"/>
      <c r="B353" s="24"/>
      <c r="C353" s="24"/>
      <c r="D353" s="24"/>
      <c r="E353" s="24"/>
      <c r="F353" s="24"/>
      <c r="G353" s="24"/>
      <c r="H353" s="24"/>
      <c r="I353" s="24"/>
      <c r="J353" s="16"/>
      <c r="K353" s="16"/>
      <c r="L353" s="17"/>
      <c r="M353" s="17"/>
      <c r="N353" s="18"/>
      <c r="O353" s="18"/>
      <c r="P353" s="17"/>
      <c r="Q353" s="17"/>
      <c r="R353" s="18"/>
      <c r="S353" s="18"/>
      <c r="T353" s="18"/>
      <c r="U353" s="18"/>
      <c r="V353" s="18"/>
      <c r="W353" s="18"/>
    </row>
    <row r="354" spans="1:23" ht="12.75" hidden="1">
      <c r="A354" s="2"/>
      <c r="B354" s="24"/>
      <c r="C354" s="24"/>
      <c r="D354" s="24"/>
      <c r="E354" s="24"/>
      <c r="F354" s="24"/>
      <c r="G354" s="24"/>
      <c r="H354" s="24"/>
      <c r="I354" s="24"/>
      <c r="J354" s="16"/>
      <c r="K354" s="16"/>
      <c r="L354" s="17"/>
      <c r="M354" s="17"/>
      <c r="N354" s="18"/>
      <c r="O354" s="18"/>
      <c r="P354" s="17"/>
      <c r="Q354" s="17"/>
      <c r="R354" s="18"/>
      <c r="S354" s="18"/>
      <c r="T354" s="18"/>
      <c r="U354" s="18"/>
      <c r="V354" s="18"/>
      <c r="W354" s="18"/>
    </row>
    <row r="355" spans="1:23" ht="12.75" hidden="1">
      <c r="A355" s="2"/>
      <c r="B355" s="24"/>
      <c r="C355" s="24"/>
      <c r="D355" s="24"/>
      <c r="E355" s="24"/>
      <c r="F355" s="24"/>
      <c r="G355" s="24"/>
      <c r="H355" s="24"/>
      <c r="I355" s="24"/>
      <c r="J355" s="16"/>
      <c r="K355" s="16"/>
      <c r="L355" s="17"/>
      <c r="M355" s="17"/>
      <c r="N355" s="18"/>
      <c r="O355" s="18"/>
      <c r="P355" s="17"/>
      <c r="Q355" s="17"/>
      <c r="R355" s="18"/>
      <c r="S355" s="18"/>
      <c r="T355" s="18"/>
      <c r="U355" s="18"/>
      <c r="V355" s="18"/>
      <c r="W355" s="18"/>
    </row>
    <row r="356" spans="1:29" ht="12.75" hidden="1">
      <c r="A356" s="3"/>
      <c r="B356" s="25"/>
      <c r="C356" s="25"/>
      <c r="D356" s="25"/>
      <c r="E356" s="25"/>
      <c r="F356" s="25"/>
      <c r="G356" s="25"/>
      <c r="H356" s="25"/>
      <c r="I356" s="25"/>
      <c r="J356" s="26"/>
      <c r="K356" s="26"/>
      <c r="L356" s="27"/>
      <c r="M356" s="27"/>
      <c r="N356" s="28"/>
      <c r="O356" s="28"/>
      <c r="P356" s="27"/>
      <c r="Q356" s="27"/>
      <c r="R356" s="28"/>
      <c r="S356" s="28"/>
      <c r="T356" s="28"/>
      <c r="U356" s="28"/>
      <c r="V356" s="28"/>
      <c r="W356" s="28"/>
      <c r="Z356" s="9"/>
      <c r="AA356" s="9"/>
      <c r="AB356" s="9"/>
      <c r="AC356" s="9"/>
    </row>
    <row r="357" spans="1:23" ht="26.25" customHeight="1" hidden="1">
      <c r="A357" s="2"/>
      <c r="B357" s="24"/>
      <c r="C357" s="24"/>
      <c r="D357" s="24"/>
      <c r="E357" s="24"/>
      <c r="F357" s="24"/>
      <c r="G357" s="24"/>
      <c r="H357" s="24"/>
      <c r="I357" s="24"/>
      <c r="J357" s="16"/>
      <c r="K357" s="16"/>
      <c r="L357" s="17"/>
      <c r="M357" s="17"/>
      <c r="N357" s="15"/>
      <c r="O357" s="15"/>
      <c r="P357" s="17"/>
      <c r="Q357" s="17"/>
      <c r="R357" s="18"/>
      <c r="S357" s="18"/>
      <c r="T357" s="18"/>
      <c r="U357" s="18"/>
      <c r="V357" s="18"/>
      <c r="W357" s="18"/>
    </row>
    <row r="358" spans="1:23" ht="27.75" customHeight="1" hidden="1">
      <c r="A358" s="2"/>
      <c r="B358" s="24"/>
      <c r="C358" s="24"/>
      <c r="D358" s="24"/>
      <c r="E358" s="24"/>
      <c r="F358" s="24"/>
      <c r="G358" s="24"/>
      <c r="H358" s="24"/>
      <c r="I358" s="24"/>
      <c r="J358" s="16"/>
      <c r="K358" s="16"/>
      <c r="L358" s="17"/>
      <c r="M358" s="17"/>
      <c r="N358" s="15"/>
      <c r="O358" s="15"/>
      <c r="P358" s="17"/>
      <c r="Q358" s="17"/>
      <c r="R358" s="18"/>
      <c r="S358" s="18"/>
      <c r="T358" s="18"/>
      <c r="U358" s="18"/>
      <c r="V358" s="18"/>
      <c r="W358" s="18"/>
    </row>
    <row r="359" spans="1:23" ht="12.75" hidden="1">
      <c r="A359" s="2"/>
      <c r="B359" s="24"/>
      <c r="C359" s="24"/>
      <c r="D359" s="24"/>
      <c r="E359" s="24"/>
      <c r="F359" s="24"/>
      <c r="G359" s="24"/>
      <c r="H359" s="24"/>
      <c r="I359" s="24"/>
      <c r="J359" s="16"/>
      <c r="K359" s="16"/>
      <c r="L359" s="17"/>
      <c r="M359" s="17"/>
      <c r="N359" s="15"/>
      <c r="O359" s="15"/>
      <c r="P359" s="17"/>
      <c r="Q359" s="17"/>
      <c r="R359" s="18"/>
      <c r="S359" s="18"/>
      <c r="T359" s="18"/>
      <c r="U359" s="18"/>
      <c r="V359" s="18"/>
      <c r="W359" s="18"/>
    </row>
    <row r="360" spans="1:23" ht="12.75" hidden="1">
      <c r="A360" s="2"/>
      <c r="B360" s="24"/>
      <c r="C360" s="24"/>
      <c r="D360" s="24"/>
      <c r="E360" s="24"/>
      <c r="F360" s="24"/>
      <c r="G360" s="24"/>
      <c r="H360" s="24"/>
      <c r="I360" s="24"/>
      <c r="J360" s="16"/>
      <c r="K360" s="16"/>
      <c r="L360" s="17"/>
      <c r="M360" s="17"/>
      <c r="N360" s="15"/>
      <c r="O360" s="15"/>
      <c r="P360" s="17"/>
      <c r="Q360" s="17"/>
      <c r="R360" s="18"/>
      <c r="S360" s="18"/>
      <c r="T360" s="18"/>
      <c r="U360" s="18"/>
      <c r="V360" s="18"/>
      <c r="W360" s="18"/>
    </row>
    <row r="361" spans="1:23" ht="12.75" hidden="1">
      <c r="A361" s="2"/>
      <c r="B361" s="24"/>
      <c r="C361" s="24"/>
      <c r="D361" s="24"/>
      <c r="E361" s="24"/>
      <c r="F361" s="24"/>
      <c r="G361" s="24"/>
      <c r="H361" s="24"/>
      <c r="I361" s="24"/>
      <c r="J361" s="16"/>
      <c r="K361" s="16"/>
      <c r="L361" s="17"/>
      <c r="M361" s="17"/>
      <c r="N361" s="18"/>
      <c r="O361" s="18"/>
      <c r="P361" s="17"/>
      <c r="Q361" s="17"/>
      <c r="R361" s="18"/>
      <c r="S361" s="18"/>
      <c r="T361" s="18"/>
      <c r="U361" s="18"/>
      <c r="V361" s="18"/>
      <c r="W361" s="18"/>
    </row>
    <row r="362" spans="1:23" ht="27.75" customHeight="1" hidden="1">
      <c r="A362" s="2"/>
      <c r="B362" s="24"/>
      <c r="C362" s="24"/>
      <c r="D362" s="24"/>
      <c r="E362" s="24"/>
      <c r="F362" s="24"/>
      <c r="G362" s="24"/>
      <c r="H362" s="24"/>
      <c r="I362" s="24"/>
      <c r="J362" s="16"/>
      <c r="K362" s="16"/>
      <c r="L362" s="17"/>
      <c r="M362" s="17"/>
      <c r="N362" s="18"/>
      <c r="O362" s="18"/>
      <c r="P362" s="17"/>
      <c r="Q362" s="17"/>
      <c r="R362" s="18"/>
      <c r="S362" s="18"/>
      <c r="T362" s="18"/>
      <c r="U362" s="18"/>
      <c r="V362" s="18"/>
      <c r="W362" s="18"/>
    </row>
    <row r="363" spans="1:23" ht="27.75" customHeight="1" hidden="1">
      <c r="A363" s="2"/>
      <c r="B363" s="24"/>
      <c r="C363" s="24"/>
      <c r="D363" s="24"/>
      <c r="E363" s="24"/>
      <c r="F363" s="24"/>
      <c r="G363" s="24"/>
      <c r="H363" s="24"/>
      <c r="I363" s="24"/>
      <c r="J363" s="16"/>
      <c r="K363" s="16"/>
      <c r="L363" s="17"/>
      <c r="M363" s="17"/>
      <c r="N363" s="18"/>
      <c r="O363" s="18"/>
      <c r="P363" s="17"/>
      <c r="Q363" s="17"/>
      <c r="R363" s="18"/>
      <c r="S363" s="18"/>
      <c r="T363" s="18"/>
      <c r="U363" s="18"/>
      <c r="V363" s="18"/>
      <c r="W363" s="18"/>
    </row>
    <row r="364" spans="1:23" ht="29.25" customHeight="1" hidden="1">
      <c r="A364" s="2"/>
      <c r="B364" s="24"/>
      <c r="C364" s="24"/>
      <c r="D364" s="24"/>
      <c r="E364" s="24"/>
      <c r="F364" s="24"/>
      <c r="G364" s="24"/>
      <c r="H364" s="24"/>
      <c r="I364" s="24"/>
      <c r="J364" s="16"/>
      <c r="K364" s="16"/>
      <c r="L364" s="17"/>
      <c r="M364" s="17"/>
      <c r="N364" s="18"/>
      <c r="O364" s="18"/>
      <c r="P364" s="17"/>
      <c r="Q364" s="17"/>
      <c r="R364" s="18"/>
      <c r="S364" s="18"/>
      <c r="T364" s="18"/>
      <c r="U364" s="18"/>
      <c r="V364" s="18"/>
      <c r="W364" s="18"/>
    </row>
    <row r="365" spans="1:23" ht="29.25" customHeight="1" hidden="1">
      <c r="A365" s="2"/>
      <c r="B365" s="24"/>
      <c r="C365" s="24"/>
      <c r="D365" s="24"/>
      <c r="E365" s="24"/>
      <c r="F365" s="24"/>
      <c r="G365" s="24"/>
      <c r="H365" s="24"/>
      <c r="I365" s="24"/>
      <c r="J365" s="16"/>
      <c r="K365" s="16"/>
      <c r="L365" s="17"/>
      <c r="M365" s="17"/>
      <c r="N365" s="18"/>
      <c r="O365" s="18"/>
      <c r="P365" s="17"/>
      <c r="Q365" s="17"/>
      <c r="R365" s="18"/>
      <c r="S365" s="18"/>
      <c r="T365" s="18"/>
      <c r="U365" s="18"/>
      <c r="V365" s="18"/>
      <c r="W365" s="18"/>
    </row>
    <row r="366" spans="1:23" ht="26.25" customHeight="1" hidden="1">
      <c r="A366" s="2"/>
      <c r="B366" s="24"/>
      <c r="C366" s="24"/>
      <c r="D366" s="24"/>
      <c r="E366" s="24"/>
      <c r="F366" s="24"/>
      <c r="G366" s="24"/>
      <c r="H366" s="24"/>
      <c r="I366" s="24"/>
      <c r="J366" s="16"/>
      <c r="K366" s="16"/>
      <c r="L366" s="17"/>
      <c r="M366" s="17"/>
      <c r="N366" s="18"/>
      <c r="O366" s="18"/>
      <c r="P366" s="17"/>
      <c r="Q366" s="17"/>
      <c r="R366" s="18"/>
      <c r="S366" s="18"/>
      <c r="T366" s="18"/>
      <c r="U366" s="18"/>
      <c r="V366" s="18"/>
      <c r="W366" s="18"/>
    </row>
    <row r="367" spans="1:23" ht="26.25" customHeight="1" hidden="1">
      <c r="A367" s="2"/>
      <c r="B367" s="24"/>
      <c r="C367" s="24"/>
      <c r="D367" s="24"/>
      <c r="E367" s="24"/>
      <c r="F367" s="24"/>
      <c r="G367" s="24"/>
      <c r="H367" s="24"/>
      <c r="I367" s="24"/>
      <c r="J367" s="16"/>
      <c r="K367" s="16"/>
      <c r="L367" s="17"/>
      <c r="M367" s="17"/>
      <c r="N367" s="18"/>
      <c r="O367" s="18"/>
      <c r="P367" s="17"/>
      <c r="Q367" s="17"/>
      <c r="R367" s="18"/>
      <c r="S367" s="18"/>
      <c r="T367" s="18"/>
      <c r="U367" s="18"/>
      <c r="V367" s="18"/>
      <c r="W367" s="18"/>
    </row>
    <row r="368" spans="1:23" ht="12.75" customHeight="1" hidden="1">
      <c r="A368" s="2"/>
      <c r="B368" s="24"/>
      <c r="C368" s="24"/>
      <c r="D368" s="24"/>
      <c r="E368" s="24"/>
      <c r="F368" s="24"/>
      <c r="G368" s="24"/>
      <c r="H368" s="24"/>
      <c r="I368" s="24"/>
      <c r="J368" s="16"/>
      <c r="K368" s="16"/>
      <c r="L368" s="17"/>
      <c r="M368" s="17"/>
      <c r="N368" s="18"/>
      <c r="O368" s="18"/>
      <c r="P368" s="17"/>
      <c r="Q368" s="17"/>
      <c r="R368" s="18"/>
      <c r="S368" s="18"/>
      <c r="T368" s="18"/>
      <c r="U368" s="18"/>
      <c r="V368" s="18"/>
      <c r="W368" s="18"/>
    </row>
    <row r="369" spans="1:23" ht="12.75" customHeight="1" hidden="1">
      <c r="A369" s="2"/>
      <c r="B369" s="24"/>
      <c r="C369" s="24"/>
      <c r="D369" s="24"/>
      <c r="E369" s="24"/>
      <c r="F369" s="24"/>
      <c r="G369" s="24"/>
      <c r="H369" s="24"/>
      <c r="I369" s="24"/>
      <c r="J369" s="16"/>
      <c r="K369" s="16"/>
      <c r="L369" s="17"/>
      <c r="M369" s="17"/>
      <c r="N369" s="18"/>
      <c r="O369" s="18"/>
      <c r="P369" s="17"/>
      <c r="Q369" s="17"/>
      <c r="R369" s="18"/>
      <c r="S369" s="18"/>
      <c r="T369" s="18"/>
      <c r="U369" s="18"/>
      <c r="V369" s="18"/>
      <c r="W369" s="18"/>
    </row>
    <row r="370" spans="1:23" ht="12.75" customHeight="1" hidden="1">
      <c r="A370" s="2"/>
      <c r="B370" s="24"/>
      <c r="C370" s="24"/>
      <c r="D370" s="24"/>
      <c r="E370" s="24"/>
      <c r="F370" s="24"/>
      <c r="G370" s="24"/>
      <c r="H370" s="24"/>
      <c r="I370" s="24"/>
      <c r="J370" s="16"/>
      <c r="K370" s="16"/>
      <c r="L370" s="17"/>
      <c r="M370" s="17"/>
      <c r="N370" s="18"/>
      <c r="O370" s="18"/>
      <c r="P370" s="17"/>
      <c r="Q370" s="17"/>
      <c r="R370" s="18"/>
      <c r="S370" s="18"/>
      <c r="T370" s="18"/>
      <c r="U370" s="18"/>
      <c r="V370" s="18"/>
      <c r="W370" s="18"/>
    </row>
    <row r="371" spans="1:23" ht="12.75" customHeight="1" hidden="1">
      <c r="A371" s="2"/>
      <c r="B371" s="24"/>
      <c r="C371" s="24"/>
      <c r="D371" s="24"/>
      <c r="E371" s="24"/>
      <c r="F371" s="24"/>
      <c r="G371" s="24"/>
      <c r="H371" s="24"/>
      <c r="I371" s="24"/>
      <c r="J371" s="16"/>
      <c r="K371" s="16"/>
      <c r="L371" s="17"/>
      <c r="M371" s="17"/>
      <c r="N371" s="18"/>
      <c r="O371" s="18"/>
      <c r="P371" s="17"/>
      <c r="Q371" s="17"/>
      <c r="R371" s="18"/>
      <c r="S371" s="18"/>
      <c r="T371" s="18"/>
      <c r="U371" s="18"/>
      <c r="V371" s="18"/>
      <c r="W371" s="18"/>
    </row>
    <row r="372" spans="1:23" ht="12.75" hidden="1">
      <c r="A372" s="2"/>
      <c r="B372" s="24"/>
      <c r="C372" s="24"/>
      <c r="D372" s="24"/>
      <c r="E372" s="24"/>
      <c r="F372" s="24"/>
      <c r="G372" s="24"/>
      <c r="H372" s="24"/>
      <c r="I372" s="24"/>
      <c r="J372" s="16"/>
      <c r="K372" s="16"/>
      <c r="L372" s="17"/>
      <c r="M372" s="17"/>
      <c r="N372" s="18"/>
      <c r="O372" s="18"/>
      <c r="P372" s="17"/>
      <c r="Q372" s="17"/>
      <c r="R372" s="18"/>
      <c r="S372" s="18"/>
      <c r="T372" s="18"/>
      <c r="U372" s="18"/>
      <c r="V372" s="18"/>
      <c r="W372" s="18"/>
    </row>
    <row r="373" spans="1:23" ht="24" customHeight="1" hidden="1">
      <c r="A373" s="2"/>
      <c r="B373" s="24"/>
      <c r="C373" s="24"/>
      <c r="D373" s="24"/>
      <c r="E373" s="24"/>
      <c r="F373" s="24"/>
      <c r="G373" s="24"/>
      <c r="H373" s="24"/>
      <c r="I373" s="24"/>
      <c r="J373" s="16"/>
      <c r="K373" s="16"/>
      <c r="L373" s="17"/>
      <c r="M373" s="17"/>
      <c r="N373" s="18"/>
      <c r="O373" s="18"/>
      <c r="P373" s="17"/>
      <c r="Q373" s="17"/>
      <c r="R373" s="18"/>
      <c r="S373" s="18"/>
      <c r="T373" s="18"/>
      <c r="U373" s="18"/>
      <c r="V373" s="18"/>
      <c r="W373" s="18"/>
    </row>
    <row r="374" spans="1:23" ht="12.75" hidden="1">
      <c r="A374" s="2"/>
      <c r="B374" s="24"/>
      <c r="C374" s="24"/>
      <c r="D374" s="24"/>
      <c r="E374" s="24"/>
      <c r="F374" s="24"/>
      <c r="G374" s="24"/>
      <c r="H374" s="24"/>
      <c r="I374" s="24"/>
      <c r="J374" s="16"/>
      <c r="K374" s="16"/>
      <c r="L374" s="17"/>
      <c r="M374" s="17"/>
      <c r="N374" s="18"/>
      <c r="O374" s="18"/>
      <c r="P374" s="17"/>
      <c r="Q374" s="17"/>
      <c r="R374" s="18"/>
      <c r="S374" s="18"/>
      <c r="T374" s="18"/>
      <c r="U374" s="18"/>
      <c r="V374" s="18"/>
      <c r="W374" s="18"/>
    </row>
    <row r="375" spans="1:23" ht="12.75" hidden="1">
      <c r="A375" s="2"/>
      <c r="B375" s="24"/>
      <c r="C375" s="24"/>
      <c r="D375" s="24"/>
      <c r="E375" s="24"/>
      <c r="F375" s="24"/>
      <c r="G375" s="24"/>
      <c r="H375" s="24"/>
      <c r="I375" s="24"/>
      <c r="J375" s="16"/>
      <c r="K375" s="16"/>
      <c r="L375" s="17"/>
      <c r="M375" s="17"/>
      <c r="N375" s="18"/>
      <c r="O375" s="18"/>
      <c r="P375" s="17"/>
      <c r="Q375" s="17"/>
      <c r="R375" s="18"/>
      <c r="S375" s="18"/>
      <c r="T375" s="18"/>
      <c r="U375" s="18"/>
      <c r="V375" s="18"/>
      <c r="W375" s="18"/>
    </row>
    <row r="376" spans="1:23" ht="12.75" hidden="1">
      <c r="A376" s="2"/>
      <c r="B376" s="24"/>
      <c r="C376" s="24"/>
      <c r="D376" s="24"/>
      <c r="E376" s="24"/>
      <c r="F376" s="24"/>
      <c r="G376" s="24"/>
      <c r="H376" s="24"/>
      <c r="I376" s="24"/>
      <c r="J376" s="16"/>
      <c r="K376" s="16"/>
      <c r="L376" s="17"/>
      <c r="M376" s="17"/>
      <c r="N376" s="18"/>
      <c r="O376" s="18"/>
      <c r="P376" s="17"/>
      <c r="Q376" s="17"/>
      <c r="R376" s="18"/>
      <c r="S376" s="18"/>
      <c r="T376" s="18"/>
      <c r="U376" s="18"/>
      <c r="V376" s="18"/>
      <c r="W376" s="18"/>
    </row>
    <row r="377" spans="1:23" ht="25.5" customHeight="1" hidden="1">
      <c r="A377" s="2"/>
      <c r="B377" s="24"/>
      <c r="C377" s="24"/>
      <c r="D377" s="24"/>
      <c r="E377" s="24"/>
      <c r="F377" s="24"/>
      <c r="G377" s="24"/>
      <c r="H377" s="24"/>
      <c r="I377" s="24"/>
      <c r="J377" s="16"/>
      <c r="K377" s="16"/>
      <c r="L377" s="17"/>
      <c r="M377" s="17"/>
      <c r="N377" s="18"/>
      <c r="O377" s="18"/>
      <c r="P377" s="17"/>
      <c r="Q377" s="17"/>
      <c r="R377" s="18"/>
      <c r="S377" s="18"/>
      <c r="T377" s="18"/>
      <c r="U377" s="18"/>
      <c r="V377" s="18"/>
      <c r="W377" s="18"/>
    </row>
    <row r="378" spans="1:23" ht="26.25" customHeight="1" hidden="1">
      <c r="A378" s="2"/>
      <c r="B378" s="24"/>
      <c r="C378" s="24"/>
      <c r="D378" s="24"/>
      <c r="E378" s="24"/>
      <c r="F378" s="24"/>
      <c r="G378" s="24"/>
      <c r="H378" s="24"/>
      <c r="I378" s="24"/>
      <c r="J378" s="16"/>
      <c r="K378" s="16"/>
      <c r="L378" s="17"/>
      <c r="M378" s="17"/>
      <c r="N378" s="18"/>
      <c r="O378" s="18"/>
      <c r="P378" s="17"/>
      <c r="Q378" s="17"/>
      <c r="R378" s="18"/>
      <c r="S378" s="18"/>
      <c r="T378" s="18"/>
      <c r="U378" s="18"/>
      <c r="V378" s="18"/>
      <c r="W378" s="18"/>
    </row>
    <row r="379" spans="1:23" ht="26.25" customHeight="1" hidden="1">
      <c r="A379" s="2"/>
      <c r="B379" s="24"/>
      <c r="C379" s="24"/>
      <c r="D379" s="24"/>
      <c r="E379" s="24"/>
      <c r="F379" s="24"/>
      <c r="G379" s="24"/>
      <c r="H379" s="24"/>
      <c r="I379" s="24"/>
      <c r="J379" s="16"/>
      <c r="K379" s="16"/>
      <c r="L379" s="17"/>
      <c r="M379" s="17"/>
      <c r="N379" s="18"/>
      <c r="O379" s="18"/>
      <c r="P379" s="17"/>
      <c r="Q379" s="17"/>
      <c r="R379" s="18"/>
      <c r="S379" s="18"/>
      <c r="T379" s="18"/>
      <c r="U379" s="18"/>
      <c r="V379" s="18"/>
      <c r="W379" s="18"/>
    </row>
    <row r="380" spans="1:23" ht="26.25" customHeight="1" hidden="1">
      <c r="A380" s="2"/>
      <c r="B380" s="24"/>
      <c r="C380" s="24"/>
      <c r="D380" s="24"/>
      <c r="E380" s="24"/>
      <c r="F380" s="24"/>
      <c r="G380" s="24"/>
      <c r="H380" s="24"/>
      <c r="I380" s="24"/>
      <c r="J380" s="16"/>
      <c r="K380" s="16"/>
      <c r="L380" s="17"/>
      <c r="M380" s="17"/>
      <c r="N380" s="18"/>
      <c r="O380" s="18"/>
      <c r="P380" s="17"/>
      <c r="Q380" s="17"/>
      <c r="R380" s="18"/>
      <c r="S380" s="18"/>
      <c r="T380" s="18"/>
      <c r="U380" s="18"/>
      <c r="V380" s="18"/>
      <c r="W380" s="18"/>
    </row>
    <row r="381" spans="1:23" ht="25.5" customHeight="1" hidden="1">
      <c r="A381" s="2"/>
      <c r="B381" s="24"/>
      <c r="C381" s="24"/>
      <c r="D381" s="24"/>
      <c r="E381" s="24"/>
      <c r="F381" s="24"/>
      <c r="G381" s="24"/>
      <c r="H381" s="24"/>
      <c r="I381" s="24"/>
      <c r="J381" s="16"/>
      <c r="K381" s="16"/>
      <c r="L381" s="17"/>
      <c r="M381" s="17"/>
      <c r="N381" s="18"/>
      <c r="O381" s="18"/>
      <c r="P381" s="17"/>
      <c r="Q381" s="17"/>
      <c r="R381" s="18"/>
      <c r="S381" s="18"/>
      <c r="T381" s="18"/>
      <c r="U381" s="18"/>
      <c r="V381" s="18"/>
      <c r="W381" s="18"/>
    </row>
    <row r="382" spans="1:23" ht="27.75" customHeight="1" hidden="1">
      <c r="A382" s="2"/>
      <c r="B382" s="24"/>
      <c r="C382" s="24"/>
      <c r="D382" s="24"/>
      <c r="E382" s="24"/>
      <c r="F382" s="24"/>
      <c r="G382" s="24"/>
      <c r="H382" s="24"/>
      <c r="I382" s="24"/>
      <c r="J382" s="16"/>
      <c r="K382" s="16"/>
      <c r="L382" s="17"/>
      <c r="M382" s="17"/>
      <c r="N382" s="18"/>
      <c r="O382" s="18"/>
      <c r="P382" s="17"/>
      <c r="Q382" s="17"/>
      <c r="R382" s="18"/>
      <c r="S382" s="18"/>
      <c r="T382" s="18"/>
      <c r="U382" s="18"/>
      <c r="V382" s="18"/>
      <c r="W382" s="18"/>
    </row>
    <row r="383" spans="1:23" ht="27.75" customHeight="1" hidden="1">
      <c r="A383" s="2"/>
      <c r="B383" s="24"/>
      <c r="C383" s="24"/>
      <c r="D383" s="24"/>
      <c r="E383" s="24"/>
      <c r="F383" s="24"/>
      <c r="G383" s="24"/>
      <c r="H383" s="24"/>
      <c r="I383" s="24"/>
      <c r="J383" s="16"/>
      <c r="K383" s="16"/>
      <c r="L383" s="17"/>
      <c r="M383" s="17"/>
      <c r="N383" s="18"/>
      <c r="O383" s="18"/>
      <c r="P383" s="17"/>
      <c r="Q383" s="17"/>
      <c r="R383" s="18"/>
      <c r="S383" s="18"/>
      <c r="T383" s="18"/>
      <c r="U383" s="18"/>
      <c r="V383" s="18"/>
      <c r="W383" s="18"/>
    </row>
    <row r="384" spans="1:23" ht="12.75" hidden="1">
      <c r="A384" s="2"/>
      <c r="B384" s="24"/>
      <c r="C384" s="24"/>
      <c r="D384" s="24"/>
      <c r="E384" s="24"/>
      <c r="F384" s="24"/>
      <c r="G384" s="24"/>
      <c r="H384" s="24"/>
      <c r="I384" s="24"/>
      <c r="J384" s="16"/>
      <c r="K384" s="16"/>
      <c r="L384" s="17"/>
      <c r="M384" s="17"/>
      <c r="N384" s="18"/>
      <c r="O384" s="18"/>
      <c r="P384" s="17"/>
      <c r="Q384" s="17"/>
      <c r="R384" s="18"/>
      <c r="S384" s="18"/>
      <c r="T384" s="18"/>
      <c r="U384" s="18"/>
      <c r="V384" s="18"/>
      <c r="W384" s="18"/>
    </row>
    <row r="385" spans="1:23" ht="12.75" customHeight="1" hidden="1">
      <c r="A385" s="2"/>
      <c r="B385" s="24"/>
      <c r="C385" s="24"/>
      <c r="D385" s="24"/>
      <c r="E385" s="24"/>
      <c r="F385" s="24"/>
      <c r="G385" s="24"/>
      <c r="H385" s="24"/>
      <c r="I385" s="24"/>
      <c r="J385" s="16"/>
      <c r="K385" s="16"/>
      <c r="L385" s="17"/>
      <c r="M385" s="17"/>
      <c r="N385" s="18"/>
      <c r="O385" s="18"/>
      <c r="P385" s="17"/>
      <c r="Q385" s="17"/>
      <c r="R385" s="18"/>
      <c r="S385" s="18"/>
      <c r="T385" s="18"/>
      <c r="U385" s="18"/>
      <c r="V385" s="18"/>
      <c r="W385" s="18"/>
    </row>
    <row r="386" spans="1:23" ht="12.75" customHeight="1" hidden="1">
      <c r="A386" s="2"/>
      <c r="B386" s="24"/>
      <c r="C386" s="24"/>
      <c r="D386" s="24"/>
      <c r="E386" s="24"/>
      <c r="F386" s="24"/>
      <c r="G386" s="24"/>
      <c r="H386" s="24"/>
      <c r="I386" s="24"/>
      <c r="J386" s="16"/>
      <c r="K386" s="16"/>
      <c r="L386" s="17"/>
      <c r="M386" s="17"/>
      <c r="N386" s="18"/>
      <c r="O386" s="18"/>
      <c r="P386" s="17"/>
      <c r="Q386" s="17"/>
      <c r="R386" s="18"/>
      <c r="S386" s="18"/>
      <c r="T386" s="18"/>
      <c r="U386" s="18"/>
      <c r="V386" s="18"/>
      <c r="W386" s="18"/>
    </row>
    <row r="387" spans="1:23" ht="12.75" customHeight="1" hidden="1">
      <c r="A387" s="2"/>
      <c r="B387" s="24"/>
      <c r="C387" s="24"/>
      <c r="D387" s="24"/>
      <c r="E387" s="24"/>
      <c r="F387" s="24"/>
      <c r="G387" s="24"/>
      <c r="H387" s="24"/>
      <c r="I387" s="24"/>
      <c r="J387" s="16"/>
      <c r="K387" s="16"/>
      <c r="L387" s="17"/>
      <c r="M387" s="17"/>
      <c r="N387" s="18"/>
      <c r="O387" s="18"/>
      <c r="P387" s="17"/>
      <c r="Q387" s="17"/>
      <c r="R387" s="18"/>
      <c r="S387" s="18"/>
      <c r="T387" s="18"/>
      <c r="U387" s="18"/>
      <c r="V387" s="18"/>
      <c r="W387" s="18"/>
    </row>
    <row r="388" spans="1:23" ht="12.75" customHeight="1" hidden="1">
      <c r="A388" s="2"/>
      <c r="B388" s="24"/>
      <c r="C388" s="24"/>
      <c r="D388" s="24"/>
      <c r="E388" s="24"/>
      <c r="F388" s="24"/>
      <c r="G388" s="24"/>
      <c r="H388" s="24"/>
      <c r="I388" s="24"/>
      <c r="J388" s="16"/>
      <c r="K388" s="16"/>
      <c r="L388" s="17"/>
      <c r="M388" s="17"/>
      <c r="N388" s="18"/>
      <c r="O388" s="18"/>
      <c r="P388" s="17"/>
      <c r="Q388" s="17"/>
      <c r="R388" s="18"/>
      <c r="S388" s="18"/>
      <c r="T388" s="18"/>
      <c r="U388" s="18"/>
      <c r="V388" s="18"/>
      <c r="W388" s="18"/>
    </row>
    <row r="389" spans="1:23" ht="12.75" hidden="1">
      <c r="A389" s="2"/>
      <c r="B389" s="24"/>
      <c r="C389" s="24"/>
      <c r="D389" s="24"/>
      <c r="E389" s="24"/>
      <c r="F389" s="24"/>
      <c r="G389" s="24"/>
      <c r="H389" s="24"/>
      <c r="I389" s="24"/>
      <c r="J389" s="16"/>
      <c r="K389" s="16"/>
      <c r="L389" s="17"/>
      <c r="M389" s="17"/>
      <c r="N389" s="18"/>
      <c r="O389" s="18"/>
      <c r="P389" s="17"/>
      <c r="Q389" s="17"/>
      <c r="R389" s="18"/>
      <c r="S389" s="18"/>
      <c r="T389" s="18"/>
      <c r="U389" s="18"/>
      <c r="V389" s="18"/>
      <c r="W389" s="18"/>
    </row>
    <row r="390" spans="1:23" ht="26.25" customHeight="1" hidden="1">
      <c r="A390" s="2"/>
      <c r="B390" s="24"/>
      <c r="C390" s="24"/>
      <c r="D390" s="24"/>
      <c r="E390" s="24"/>
      <c r="F390" s="24"/>
      <c r="G390" s="24"/>
      <c r="H390" s="24"/>
      <c r="I390" s="24"/>
      <c r="J390" s="16"/>
      <c r="K390" s="16"/>
      <c r="L390" s="17"/>
      <c r="M390" s="17"/>
      <c r="N390" s="18"/>
      <c r="O390" s="18"/>
      <c r="P390" s="17"/>
      <c r="Q390" s="17"/>
      <c r="R390" s="18"/>
      <c r="S390" s="18"/>
      <c r="T390" s="18"/>
      <c r="U390" s="18"/>
      <c r="V390" s="18"/>
      <c r="W390" s="18"/>
    </row>
    <row r="391" spans="1:23" ht="27.75" customHeight="1" hidden="1">
      <c r="A391" s="2"/>
      <c r="B391" s="24"/>
      <c r="C391" s="24"/>
      <c r="D391" s="24"/>
      <c r="E391" s="24"/>
      <c r="F391" s="24"/>
      <c r="G391" s="24"/>
      <c r="H391" s="24"/>
      <c r="I391" s="24"/>
      <c r="J391" s="16"/>
      <c r="K391" s="16"/>
      <c r="L391" s="17"/>
      <c r="M391" s="17"/>
      <c r="N391" s="18"/>
      <c r="O391" s="18"/>
      <c r="P391" s="17"/>
      <c r="Q391" s="17"/>
      <c r="R391" s="18"/>
      <c r="S391" s="18"/>
      <c r="T391" s="18"/>
      <c r="U391" s="18"/>
      <c r="V391" s="18"/>
      <c r="W391" s="18"/>
    </row>
    <row r="392" spans="1:23" ht="12.75" hidden="1">
      <c r="A392" s="2"/>
      <c r="B392" s="24"/>
      <c r="C392" s="24"/>
      <c r="D392" s="24"/>
      <c r="E392" s="24"/>
      <c r="F392" s="24"/>
      <c r="G392" s="24"/>
      <c r="H392" s="24"/>
      <c r="I392" s="24"/>
      <c r="J392" s="16"/>
      <c r="K392" s="16"/>
      <c r="L392" s="17"/>
      <c r="M392" s="17"/>
      <c r="N392" s="18"/>
      <c r="O392" s="18"/>
      <c r="P392" s="17"/>
      <c r="Q392" s="17"/>
      <c r="R392" s="18"/>
      <c r="S392" s="18"/>
      <c r="T392" s="18"/>
      <c r="U392" s="18"/>
      <c r="V392" s="18"/>
      <c r="W392" s="18"/>
    </row>
    <row r="393" spans="1:23" ht="12.75" customHeight="1" hidden="1">
      <c r="A393" s="2"/>
      <c r="B393" s="24"/>
      <c r="C393" s="24"/>
      <c r="D393" s="24"/>
      <c r="E393" s="24"/>
      <c r="F393" s="24"/>
      <c r="G393" s="24"/>
      <c r="H393" s="24"/>
      <c r="I393" s="24"/>
      <c r="J393" s="16"/>
      <c r="K393" s="16"/>
      <c r="L393" s="17"/>
      <c r="M393" s="17"/>
      <c r="N393" s="18"/>
      <c r="O393" s="18"/>
      <c r="P393" s="17"/>
      <c r="Q393" s="17"/>
      <c r="R393" s="18"/>
      <c r="S393" s="18"/>
      <c r="T393" s="18"/>
      <c r="U393" s="18"/>
      <c r="V393" s="18"/>
      <c r="W393" s="18"/>
    </row>
    <row r="394" spans="1:23" ht="12.75" hidden="1">
      <c r="A394" s="2"/>
      <c r="B394" s="24"/>
      <c r="C394" s="24"/>
      <c r="D394" s="24"/>
      <c r="E394" s="24"/>
      <c r="F394" s="24"/>
      <c r="G394" s="24"/>
      <c r="H394" s="24"/>
      <c r="I394" s="24"/>
      <c r="J394" s="16"/>
      <c r="K394" s="16"/>
      <c r="L394" s="17"/>
      <c r="M394" s="17"/>
      <c r="N394" s="18"/>
      <c r="O394" s="18"/>
      <c r="P394" s="17"/>
      <c r="Q394" s="17"/>
      <c r="R394" s="18"/>
      <c r="S394" s="18"/>
      <c r="T394" s="18"/>
      <c r="U394" s="18"/>
      <c r="V394" s="18"/>
      <c r="W394" s="18"/>
    </row>
    <row r="395" spans="1:23" ht="12.75" customHeight="1" hidden="1">
      <c r="A395" s="2"/>
      <c r="B395" s="24"/>
      <c r="C395" s="24"/>
      <c r="D395" s="24"/>
      <c r="E395" s="24"/>
      <c r="F395" s="24"/>
      <c r="G395" s="24"/>
      <c r="H395" s="24"/>
      <c r="I395" s="24"/>
      <c r="J395" s="16"/>
      <c r="K395" s="16"/>
      <c r="L395" s="17"/>
      <c r="M395" s="17"/>
      <c r="N395" s="18"/>
      <c r="O395" s="18"/>
      <c r="P395" s="17"/>
      <c r="Q395" s="17"/>
      <c r="R395" s="18"/>
      <c r="S395" s="18"/>
      <c r="T395" s="18"/>
      <c r="U395" s="18"/>
      <c r="V395" s="18"/>
      <c r="W395" s="18"/>
    </row>
    <row r="396" spans="1:23" ht="12.75" hidden="1">
      <c r="A396" s="2"/>
      <c r="B396" s="24"/>
      <c r="C396" s="24"/>
      <c r="D396" s="24"/>
      <c r="E396" s="24"/>
      <c r="F396" s="24"/>
      <c r="G396" s="24"/>
      <c r="H396" s="24"/>
      <c r="I396" s="24"/>
      <c r="J396" s="16"/>
      <c r="K396" s="16"/>
      <c r="L396" s="17"/>
      <c r="M396" s="17"/>
      <c r="N396" s="18"/>
      <c r="O396" s="18"/>
      <c r="P396" s="17"/>
      <c r="Q396" s="17"/>
      <c r="R396" s="18"/>
      <c r="S396" s="18"/>
      <c r="T396" s="18"/>
      <c r="U396" s="18"/>
      <c r="V396" s="18"/>
      <c r="W396" s="18"/>
    </row>
    <row r="397" spans="1:23" ht="26.25" customHeight="1" hidden="1">
      <c r="A397" s="2"/>
      <c r="B397" s="24"/>
      <c r="C397" s="24"/>
      <c r="D397" s="24"/>
      <c r="E397" s="24"/>
      <c r="F397" s="24"/>
      <c r="G397" s="24"/>
      <c r="H397" s="24"/>
      <c r="I397" s="24"/>
      <c r="J397" s="16"/>
      <c r="K397" s="16"/>
      <c r="L397" s="17"/>
      <c r="M397" s="17"/>
      <c r="N397" s="18"/>
      <c r="O397" s="18"/>
      <c r="P397" s="17"/>
      <c r="Q397" s="17"/>
      <c r="R397" s="18"/>
      <c r="S397" s="18"/>
      <c r="T397" s="18"/>
      <c r="U397" s="18"/>
      <c r="V397" s="18"/>
      <c r="W397" s="18"/>
    </row>
    <row r="398" spans="1:23" ht="26.25" customHeight="1" hidden="1">
      <c r="A398" s="2"/>
      <c r="B398" s="24"/>
      <c r="C398" s="24"/>
      <c r="D398" s="24"/>
      <c r="E398" s="24"/>
      <c r="F398" s="24"/>
      <c r="G398" s="24"/>
      <c r="H398" s="24"/>
      <c r="I398" s="24"/>
      <c r="J398" s="16"/>
      <c r="K398" s="16"/>
      <c r="L398" s="17"/>
      <c r="M398" s="17"/>
      <c r="N398" s="18"/>
      <c r="O398" s="18"/>
      <c r="P398" s="17"/>
      <c r="Q398" s="17"/>
      <c r="R398" s="18"/>
      <c r="S398" s="18"/>
      <c r="T398" s="18"/>
      <c r="U398" s="18"/>
      <c r="V398" s="18"/>
      <c r="W398" s="18"/>
    </row>
    <row r="399" spans="1:23" ht="12.75" customHeight="1" hidden="1">
      <c r="A399" s="2"/>
      <c r="B399" s="24"/>
      <c r="C399" s="24"/>
      <c r="D399" s="24"/>
      <c r="E399" s="24"/>
      <c r="F399" s="24"/>
      <c r="G399" s="24"/>
      <c r="H399" s="24"/>
      <c r="I399" s="24"/>
      <c r="J399" s="16"/>
      <c r="K399" s="16"/>
      <c r="L399" s="17"/>
      <c r="M399" s="17"/>
      <c r="N399" s="18"/>
      <c r="O399" s="18"/>
      <c r="P399" s="17"/>
      <c r="Q399" s="17"/>
      <c r="R399" s="18"/>
      <c r="S399" s="18"/>
      <c r="T399" s="18"/>
      <c r="U399" s="18"/>
      <c r="V399" s="18"/>
      <c r="W399" s="18"/>
    </row>
    <row r="400" spans="1:23" ht="12.75" customHeight="1" hidden="1">
      <c r="A400" s="2"/>
      <c r="B400" s="24"/>
      <c r="C400" s="24"/>
      <c r="D400" s="24"/>
      <c r="E400" s="24"/>
      <c r="F400" s="24"/>
      <c r="G400" s="24"/>
      <c r="H400" s="24"/>
      <c r="I400" s="24"/>
      <c r="J400" s="16"/>
      <c r="K400" s="16"/>
      <c r="L400" s="17"/>
      <c r="M400" s="17"/>
      <c r="N400" s="18"/>
      <c r="O400" s="18"/>
      <c r="P400" s="17"/>
      <c r="Q400" s="17"/>
      <c r="R400" s="18"/>
      <c r="S400" s="18"/>
      <c r="T400" s="18"/>
      <c r="U400" s="18"/>
      <c r="V400" s="18"/>
      <c r="W400" s="18"/>
    </row>
    <row r="401" spans="1:23" ht="12.75" customHeight="1" hidden="1">
      <c r="A401" s="2"/>
      <c r="B401" s="24"/>
      <c r="C401" s="24"/>
      <c r="D401" s="24"/>
      <c r="E401" s="24"/>
      <c r="F401" s="24"/>
      <c r="G401" s="24"/>
      <c r="H401" s="24"/>
      <c r="I401" s="24"/>
      <c r="J401" s="16"/>
      <c r="K401" s="16"/>
      <c r="L401" s="17"/>
      <c r="M401" s="17"/>
      <c r="N401" s="18"/>
      <c r="O401" s="18"/>
      <c r="P401" s="17"/>
      <c r="Q401" s="17"/>
      <c r="R401" s="18"/>
      <c r="S401" s="18"/>
      <c r="T401" s="18"/>
      <c r="U401" s="18"/>
      <c r="V401" s="18"/>
      <c r="W401" s="18"/>
    </row>
    <row r="402" spans="1:23" ht="12.75" customHeight="1" hidden="1">
      <c r="A402" s="2"/>
      <c r="B402" s="24"/>
      <c r="C402" s="24"/>
      <c r="D402" s="24"/>
      <c r="E402" s="24"/>
      <c r="F402" s="24"/>
      <c r="G402" s="24"/>
      <c r="H402" s="24"/>
      <c r="I402" s="24"/>
      <c r="J402" s="16"/>
      <c r="K402" s="16"/>
      <c r="L402" s="17"/>
      <c r="M402" s="17"/>
      <c r="N402" s="15"/>
      <c r="O402" s="15"/>
      <c r="P402" s="17"/>
      <c r="Q402" s="17"/>
      <c r="R402" s="18"/>
      <c r="S402" s="18"/>
      <c r="T402" s="18"/>
      <c r="U402" s="18"/>
      <c r="V402" s="18"/>
      <c r="W402" s="18"/>
    </row>
    <row r="403" spans="1:23" ht="26.25" customHeight="1" hidden="1">
      <c r="A403" s="2"/>
      <c r="B403" s="24"/>
      <c r="C403" s="24"/>
      <c r="D403" s="24"/>
      <c r="E403" s="24"/>
      <c r="F403" s="24"/>
      <c r="G403" s="24"/>
      <c r="H403" s="24"/>
      <c r="I403" s="24"/>
      <c r="J403" s="16"/>
      <c r="K403" s="16"/>
      <c r="L403" s="17"/>
      <c r="M403" s="17"/>
      <c r="N403" s="18"/>
      <c r="O403" s="18"/>
      <c r="P403" s="17"/>
      <c r="Q403" s="17"/>
      <c r="R403" s="18"/>
      <c r="S403" s="18"/>
      <c r="T403" s="18"/>
      <c r="U403" s="18"/>
      <c r="V403" s="18"/>
      <c r="W403" s="18"/>
    </row>
    <row r="404" spans="1:23" ht="26.25" customHeight="1" hidden="1">
      <c r="A404" s="2"/>
      <c r="B404" s="24"/>
      <c r="C404" s="24"/>
      <c r="D404" s="24"/>
      <c r="E404" s="24"/>
      <c r="F404" s="24"/>
      <c r="G404" s="24"/>
      <c r="H404" s="24"/>
      <c r="I404" s="24"/>
      <c r="J404" s="16"/>
      <c r="K404" s="16"/>
      <c r="L404" s="17"/>
      <c r="M404" s="17"/>
      <c r="N404" s="18"/>
      <c r="O404" s="18"/>
      <c r="P404" s="17"/>
      <c r="Q404" s="17"/>
      <c r="R404" s="18"/>
      <c r="S404" s="18"/>
      <c r="T404" s="18"/>
      <c r="U404" s="18"/>
      <c r="V404" s="18"/>
      <c r="W404" s="18"/>
    </row>
    <row r="405" spans="1:23" ht="27" customHeight="1" hidden="1">
      <c r="A405" s="2"/>
      <c r="B405" s="24"/>
      <c r="C405" s="24"/>
      <c r="D405" s="24"/>
      <c r="E405" s="24"/>
      <c r="F405" s="24"/>
      <c r="G405" s="24"/>
      <c r="H405" s="24"/>
      <c r="I405" s="24"/>
      <c r="J405" s="16"/>
      <c r="K405" s="16"/>
      <c r="L405" s="17"/>
      <c r="M405" s="17"/>
      <c r="N405" s="18"/>
      <c r="O405" s="18"/>
      <c r="P405" s="17"/>
      <c r="Q405" s="17"/>
      <c r="R405" s="18"/>
      <c r="S405" s="18"/>
      <c r="T405" s="18"/>
      <c r="U405" s="18"/>
      <c r="V405" s="18"/>
      <c r="W405" s="18"/>
    </row>
    <row r="406" spans="1:23" ht="24.75" customHeight="1" hidden="1">
      <c r="A406" s="2"/>
      <c r="B406" s="24"/>
      <c r="C406" s="24"/>
      <c r="D406" s="24"/>
      <c r="E406" s="24"/>
      <c r="F406" s="24"/>
      <c r="G406" s="24"/>
      <c r="H406" s="24"/>
      <c r="I406" s="24"/>
      <c r="J406" s="16"/>
      <c r="K406" s="16"/>
      <c r="L406" s="17"/>
      <c r="M406" s="17"/>
      <c r="N406" s="18"/>
      <c r="O406" s="18"/>
      <c r="P406" s="17"/>
      <c r="Q406" s="17"/>
      <c r="R406" s="18"/>
      <c r="S406" s="18"/>
      <c r="T406" s="18"/>
      <c r="U406" s="18"/>
      <c r="V406" s="18"/>
      <c r="W406" s="18"/>
    </row>
    <row r="407" spans="1:23" ht="26.25" customHeight="1" hidden="1">
      <c r="A407" s="2"/>
      <c r="B407" s="24"/>
      <c r="C407" s="24"/>
      <c r="D407" s="24"/>
      <c r="E407" s="24"/>
      <c r="F407" s="24"/>
      <c r="G407" s="24"/>
      <c r="H407" s="24"/>
      <c r="I407" s="24"/>
      <c r="J407" s="16"/>
      <c r="K407" s="16"/>
      <c r="L407" s="17"/>
      <c r="M407" s="17"/>
      <c r="N407" s="18"/>
      <c r="O407" s="18"/>
      <c r="P407" s="17"/>
      <c r="Q407" s="17"/>
      <c r="R407" s="18"/>
      <c r="S407" s="18"/>
      <c r="T407" s="18"/>
      <c r="U407" s="18"/>
      <c r="V407" s="18"/>
      <c r="W407" s="18"/>
    </row>
    <row r="408" spans="1:23" ht="25.5" customHeight="1" hidden="1">
      <c r="A408" s="2"/>
      <c r="B408" s="24"/>
      <c r="C408" s="24"/>
      <c r="D408" s="24"/>
      <c r="E408" s="24"/>
      <c r="F408" s="24"/>
      <c r="G408" s="24"/>
      <c r="H408" s="24"/>
      <c r="I408" s="24"/>
      <c r="J408" s="16"/>
      <c r="K408" s="16"/>
      <c r="L408" s="17"/>
      <c r="M408" s="17"/>
      <c r="N408" s="18"/>
      <c r="O408" s="18"/>
      <c r="P408" s="17"/>
      <c r="Q408" s="17"/>
      <c r="R408" s="18"/>
      <c r="S408" s="18"/>
      <c r="T408" s="18"/>
      <c r="U408" s="18"/>
      <c r="V408" s="18"/>
      <c r="W408" s="18"/>
    </row>
    <row r="409" spans="1:23" ht="24" customHeight="1" hidden="1">
      <c r="A409" s="2"/>
      <c r="B409" s="24"/>
      <c r="C409" s="24"/>
      <c r="D409" s="24"/>
      <c r="E409" s="24"/>
      <c r="F409" s="24"/>
      <c r="G409" s="24"/>
      <c r="H409" s="24"/>
      <c r="I409" s="24"/>
      <c r="J409" s="16"/>
      <c r="K409" s="16"/>
      <c r="L409" s="17"/>
      <c r="M409" s="17"/>
      <c r="N409" s="18"/>
      <c r="O409" s="18"/>
      <c r="P409" s="17"/>
      <c r="Q409" s="17"/>
      <c r="R409" s="18"/>
      <c r="S409" s="18"/>
      <c r="T409" s="18"/>
      <c r="U409" s="18"/>
      <c r="V409" s="18"/>
      <c r="W409" s="18"/>
    </row>
    <row r="410" spans="1:23" ht="12.75" customHeight="1" hidden="1">
      <c r="A410" s="2"/>
      <c r="B410" s="24"/>
      <c r="C410" s="24"/>
      <c r="D410" s="24"/>
      <c r="E410" s="24"/>
      <c r="F410" s="24"/>
      <c r="G410" s="24"/>
      <c r="H410" s="24"/>
      <c r="I410" s="24"/>
      <c r="J410" s="16"/>
      <c r="K410" s="16"/>
      <c r="L410" s="17"/>
      <c r="M410" s="17"/>
      <c r="N410" s="18"/>
      <c r="O410" s="18"/>
      <c r="P410" s="17"/>
      <c r="Q410" s="17"/>
      <c r="R410" s="18"/>
      <c r="S410" s="18"/>
      <c r="T410" s="18"/>
      <c r="U410" s="18"/>
      <c r="V410" s="18"/>
      <c r="W410" s="18"/>
    </row>
    <row r="411" spans="1:23" ht="12.75" hidden="1">
      <c r="A411" s="2"/>
      <c r="B411" s="24"/>
      <c r="C411" s="24"/>
      <c r="D411" s="24"/>
      <c r="E411" s="24"/>
      <c r="F411" s="24"/>
      <c r="G411" s="24"/>
      <c r="H411" s="24"/>
      <c r="I411" s="24"/>
      <c r="J411" s="16"/>
      <c r="K411" s="16"/>
      <c r="L411" s="17"/>
      <c r="M411" s="17"/>
      <c r="N411" s="18"/>
      <c r="O411" s="18"/>
      <c r="P411" s="17"/>
      <c r="Q411" s="17"/>
      <c r="R411" s="18"/>
      <c r="S411" s="18"/>
      <c r="T411" s="18"/>
      <c r="U411" s="18"/>
      <c r="V411" s="18"/>
      <c r="W411" s="18"/>
    </row>
    <row r="412" spans="1:23" ht="12.75" hidden="1">
      <c r="A412" s="6"/>
      <c r="B412" s="29"/>
      <c r="C412" s="29"/>
      <c r="D412" s="29"/>
      <c r="E412" s="29"/>
      <c r="F412" s="29"/>
      <c r="G412" s="29"/>
      <c r="H412" s="29"/>
      <c r="I412" s="29"/>
      <c r="J412" s="30"/>
      <c r="K412" s="30"/>
      <c r="L412" s="30"/>
      <c r="M412" s="30"/>
      <c r="N412" s="30"/>
      <c r="O412" s="30"/>
      <c r="P412" s="30"/>
      <c r="Q412" s="30"/>
      <c r="R412" s="31"/>
      <c r="S412" s="31"/>
      <c r="T412" s="31"/>
      <c r="U412" s="31"/>
      <c r="V412" s="31"/>
      <c r="W412" s="31"/>
    </row>
    <row r="413" ht="12.75" hidden="1"/>
    <row r="414" spans="1:26" ht="12.75" hidden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2.75" hidden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2.75" hidden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2.75" hidden="1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</row>
    <row r="418" spans="1:26" ht="12.75" hidden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48"/>
      <c r="N418" s="49"/>
      <c r="O418" s="50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54.75" customHeight="1" hidden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51"/>
      <c r="N419" s="52"/>
      <c r="O419" s="53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hidden="1">
      <c r="A420" s="5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66"/>
      <c r="N420" s="67"/>
      <c r="O420" s="68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2.75" hidden="1">
      <c r="A421" s="2"/>
      <c r="B421" s="24"/>
      <c r="C421" s="24"/>
      <c r="D421" s="24"/>
      <c r="E421" s="24"/>
      <c r="F421" s="24"/>
      <c r="G421" s="24"/>
      <c r="H421" s="24"/>
      <c r="I421" s="33"/>
      <c r="J421" s="33"/>
      <c r="K421" s="17"/>
      <c r="L421" s="17"/>
      <c r="M421" s="45"/>
      <c r="N421" s="46"/>
      <c r="O421" s="47"/>
      <c r="P421" s="18"/>
      <c r="Q421" s="18"/>
      <c r="R421" s="18"/>
      <c r="S421" s="17"/>
      <c r="T421" s="17"/>
      <c r="U421" s="18"/>
      <c r="V421" s="18"/>
      <c r="W421" s="18"/>
      <c r="X421" s="18"/>
      <c r="Y421" s="18"/>
      <c r="Z421" s="18"/>
    </row>
    <row r="422" spans="1:26" ht="12.75" hidden="1">
      <c r="A422" s="2"/>
      <c r="B422" s="24"/>
      <c r="C422" s="24"/>
      <c r="D422" s="24"/>
      <c r="E422" s="24"/>
      <c r="F422" s="24"/>
      <c r="G422" s="24"/>
      <c r="H422" s="24"/>
      <c r="I422" s="33"/>
      <c r="J422" s="33"/>
      <c r="K422" s="17"/>
      <c r="L422" s="17"/>
      <c r="M422" s="45"/>
      <c r="N422" s="46"/>
      <c r="O422" s="47"/>
      <c r="P422" s="18"/>
      <c r="Q422" s="18"/>
      <c r="R422" s="18"/>
      <c r="S422" s="17"/>
      <c r="T422" s="17"/>
      <c r="U422" s="18"/>
      <c r="V422" s="18"/>
      <c r="W422" s="18"/>
      <c r="X422" s="18"/>
      <c r="Y422" s="18"/>
      <c r="Z422" s="18"/>
    </row>
    <row r="423" spans="1:26" ht="12.75" hidden="1">
      <c r="A423" s="2"/>
      <c r="B423" s="24"/>
      <c r="C423" s="24"/>
      <c r="D423" s="24"/>
      <c r="E423" s="24"/>
      <c r="F423" s="24"/>
      <c r="G423" s="24"/>
      <c r="H423" s="24"/>
      <c r="I423" s="33"/>
      <c r="J423" s="33"/>
      <c r="K423" s="17"/>
      <c r="L423" s="17"/>
      <c r="M423" s="45"/>
      <c r="N423" s="46"/>
      <c r="O423" s="47"/>
      <c r="P423" s="18"/>
      <c r="Q423" s="18"/>
      <c r="R423" s="18"/>
      <c r="S423" s="17"/>
      <c r="T423" s="17"/>
      <c r="U423" s="18"/>
      <c r="V423" s="18"/>
      <c r="W423" s="18"/>
      <c r="X423" s="18"/>
      <c r="Y423" s="18"/>
      <c r="Z423" s="18"/>
    </row>
    <row r="424" spans="1:26" ht="12.75" hidden="1">
      <c r="A424" s="2"/>
      <c r="B424" s="24"/>
      <c r="C424" s="24"/>
      <c r="D424" s="24"/>
      <c r="E424" s="24"/>
      <c r="F424" s="24"/>
      <c r="G424" s="24"/>
      <c r="H424" s="24"/>
      <c r="I424" s="33"/>
      <c r="J424" s="33"/>
      <c r="K424" s="17"/>
      <c r="L424" s="17"/>
      <c r="M424" s="45"/>
      <c r="N424" s="46"/>
      <c r="O424" s="47"/>
      <c r="P424" s="18"/>
      <c r="Q424" s="18"/>
      <c r="R424" s="18"/>
      <c r="S424" s="17"/>
      <c r="T424" s="17"/>
      <c r="U424" s="18"/>
      <c r="V424" s="18"/>
      <c r="W424" s="18"/>
      <c r="X424" s="18"/>
      <c r="Y424" s="18"/>
      <c r="Z424" s="18"/>
    </row>
    <row r="425" spans="1:26" ht="12.75" hidden="1">
      <c r="A425" s="2"/>
      <c r="B425" s="24"/>
      <c r="C425" s="24"/>
      <c r="D425" s="24"/>
      <c r="E425" s="24"/>
      <c r="F425" s="24"/>
      <c r="G425" s="24"/>
      <c r="H425" s="24"/>
      <c r="I425" s="33"/>
      <c r="J425" s="33"/>
      <c r="K425" s="17"/>
      <c r="L425" s="17"/>
      <c r="M425" s="45"/>
      <c r="N425" s="46"/>
      <c r="O425" s="47"/>
      <c r="P425" s="18"/>
      <c r="Q425" s="18"/>
      <c r="R425" s="18"/>
      <c r="S425" s="17"/>
      <c r="T425" s="17"/>
      <c r="U425" s="18"/>
      <c r="V425" s="18"/>
      <c r="W425" s="18"/>
      <c r="X425" s="18"/>
      <c r="Y425" s="18"/>
      <c r="Z425" s="18"/>
    </row>
    <row r="426" spans="1:26" ht="12.75" hidden="1">
      <c r="A426" s="2"/>
      <c r="B426" s="24"/>
      <c r="C426" s="24"/>
      <c r="D426" s="24"/>
      <c r="E426" s="24"/>
      <c r="F426" s="24"/>
      <c r="G426" s="24"/>
      <c r="H426" s="24"/>
      <c r="I426" s="33"/>
      <c r="J426" s="33"/>
      <c r="K426" s="17"/>
      <c r="L426" s="17"/>
      <c r="M426" s="45"/>
      <c r="N426" s="46"/>
      <c r="O426" s="47"/>
      <c r="P426" s="18"/>
      <c r="Q426" s="18"/>
      <c r="R426" s="18"/>
      <c r="S426" s="17"/>
      <c r="T426" s="17"/>
      <c r="U426" s="18"/>
      <c r="V426" s="18"/>
      <c r="W426" s="18"/>
      <c r="X426" s="18"/>
      <c r="Y426" s="18"/>
      <c r="Z426" s="18"/>
    </row>
    <row r="427" spans="1:26" ht="12.75" hidden="1">
      <c r="A427" s="2"/>
      <c r="B427" s="24"/>
      <c r="C427" s="24"/>
      <c r="D427" s="24"/>
      <c r="E427" s="24"/>
      <c r="F427" s="24"/>
      <c r="G427" s="24"/>
      <c r="H427" s="24"/>
      <c r="I427" s="33"/>
      <c r="J427" s="33"/>
      <c r="K427" s="17"/>
      <c r="L427" s="17"/>
      <c r="M427" s="45"/>
      <c r="N427" s="46"/>
      <c r="O427" s="47"/>
      <c r="P427" s="18"/>
      <c r="Q427" s="18"/>
      <c r="R427" s="18"/>
      <c r="S427" s="17"/>
      <c r="T427" s="17"/>
      <c r="U427" s="18"/>
      <c r="V427" s="18"/>
      <c r="W427" s="18"/>
      <c r="X427" s="18"/>
      <c r="Y427" s="18"/>
      <c r="Z427" s="18"/>
    </row>
    <row r="428" spans="1:26" ht="12.75" hidden="1">
      <c r="A428" s="2"/>
      <c r="B428" s="24"/>
      <c r="C428" s="24"/>
      <c r="D428" s="24"/>
      <c r="E428" s="24"/>
      <c r="F428" s="24"/>
      <c r="G428" s="24"/>
      <c r="H428" s="24"/>
      <c r="I428" s="33"/>
      <c r="J428" s="33"/>
      <c r="K428" s="17"/>
      <c r="L428" s="17"/>
      <c r="M428" s="45"/>
      <c r="N428" s="46"/>
      <c r="O428" s="47"/>
      <c r="P428" s="18"/>
      <c r="Q428" s="18"/>
      <c r="R428" s="18"/>
      <c r="S428" s="17"/>
      <c r="T428" s="17"/>
      <c r="U428" s="18"/>
      <c r="V428" s="18"/>
      <c r="W428" s="18"/>
      <c r="X428" s="18"/>
      <c r="Y428" s="18"/>
      <c r="Z428" s="18"/>
    </row>
    <row r="429" spans="1:26" ht="12.75" customHeight="1" hidden="1">
      <c r="A429" s="2"/>
      <c r="B429" s="24"/>
      <c r="C429" s="24"/>
      <c r="D429" s="24"/>
      <c r="E429" s="24"/>
      <c r="F429" s="24"/>
      <c r="G429" s="24"/>
      <c r="H429" s="24"/>
      <c r="I429" s="33"/>
      <c r="J429" s="33"/>
      <c r="K429" s="17"/>
      <c r="L429" s="17"/>
      <c r="M429" s="45"/>
      <c r="N429" s="46"/>
      <c r="O429" s="47"/>
      <c r="P429" s="18"/>
      <c r="Q429" s="18"/>
      <c r="R429" s="18"/>
      <c r="S429" s="17"/>
      <c r="T429" s="17"/>
      <c r="U429" s="18"/>
      <c r="V429" s="18"/>
      <c r="W429" s="18"/>
      <c r="X429" s="18"/>
      <c r="Y429" s="18"/>
      <c r="Z429" s="18"/>
    </row>
    <row r="430" spans="1:26" ht="12.75" hidden="1">
      <c r="A430" s="2"/>
      <c r="B430" s="24"/>
      <c r="C430" s="24"/>
      <c r="D430" s="24"/>
      <c r="E430" s="24"/>
      <c r="F430" s="24"/>
      <c r="G430" s="24"/>
      <c r="H430" s="24"/>
      <c r="I430" s="33"/>
      <c r="J430" s="33"/>
      <c r="K430" s="17"/>
      <c r="L430" s="17"/>
      <c r="M430" s="45"/>
      <c r="N430" s="46"/>
      <c r="O430" s="47"/>
      <c r="P430" s="18"/>
      <c r="Q430" s="18"/>
      <c r="R430" s="18"/>
      <c r="S430" s="17"/>
      <c r="T430" s="17"/>
      <c r="U430" s="18"/>
      <c r="V430" s="18"/>
      <c r="W430" s="18"/>
      <c r="X430" s="18"/>
      <c r="Y430" s="18"/>
      <c r="Z430" s="18"/>
    </row>
    <row r="431" spans="1:26" ht="12.75" hidden="1">
      <c r="A431" s="2"/>
      <c r="B431" s="24"/>
      <c r="C431" s="24"/>
      <c r="D431" s="24"/>
      <c r="E431" s="24"/>
      <c r="F431" s="24"/>
      <c r="G431" s="24"/>
      <c r="H431" s="24"/>
      <c r="I431" s="33"/>
      <c r="J431" s="33"/>
      <c r="K431" s="17"/>
      <c r="L431" s="17"/>
      <c r="M431" s="45"/>
      <c r="N431" s="46"/>
      <c r="O431" s="47"/>
      <c r="P431" s="18"/>
      <c r="Q431" s="18"/>
      <c r="R431" s="18"/>
      <c r="S431" s="17"/>
      <c r="T431" s="17"/>
      <c r="U431" s="18"/>
      <c r="V431" s="18"/>
      <c r="W431" s="18"/>
      <c r="X431" s="18"/>
      <c r="Y431" s="18"/>
      <c r="Z431" s="18"/>
    </row>
    <row r="432" spans="1:26" ht="12.75" hidden="1">
      <c r="A432" s="2"/>
      <c r="B432" s="24"/>
      <c r="C432" s="24"/>
      <c r="D432" s="24"/>
      <c r="E432" s="24"/>
      <c r="F432" s="24"/>
      <c r="G432" s="24"/>
      <c r="H432" s="24"/>
      <c r="I432" s="33"/>
      <c r="J432" s="33"/>
      <c r="K432" s="17"/>
      <c r="L432" s="17"/>
      <c r="M432" s="45"/>
      <c r="N432" s="46"/>
      <c r="O432" s="47"/>
      <c r="P432" s="18"/>
      <c r="Q432" s="18"/>
      <c r="R432" s="18"/>
      <c r="S432" s="17"/>
      <c r="T432" s="17"/>
      <c r="U432" s="18"/>
      <c r="V432" s="18"/>
      <c r="W432" s="18"/>
      <c r="X432" s="18"/>
      <c r="Y432" s="18"/>
      <c r="Z432" s="18"/>
    </row>
    <row r="433" spans="1:26" ht="12.75" hidden="1">
      <c r="A433" s="2"/>
      <c r="B433" s="24"/>
      <c r="C433" s="24"/>
      <c r="D433" s="24"/>
      <c r="E433" s="24"/>
      <c r="F433" s="24"/>
      <c r="G433" s="24"/>
      <c r="H433" s="24"/>
      <c r="I433" s="33"/>
      <c r="J433" s="33"/>
      <c r="K433" s="17"/>
      <c r="L433" s="17"/>
      <c r="M433" s="45"/>
      <c r="N433" s="46"/>
      <c r="O433" s="47"/>
      <c r="P433" s="18"/>
      <c r="Q433" s="18"/>
      <c r="R433" s="18"/>
      <c r="S433" s="17"/>
      <c r="T433" s="17"/>
      <c r="U433" s="18"/>
      <c r="V433" s="18"/>
      <c r="W433" s="18"/>
      <c r="X433" s="18"/>
      <c r="Y433" s="18"/>
      <c r="Z433" s="18"/>
    </row>
    <row r="434" spans="1:26" ht="30.75" customHeight="1" hidden="1">
      <c r="A434" s="2"/>
      <c r="B434" s="24"/>
      <c r="C434" s="24"/>
      <c r="D434" s="24"/>
      <c r="E434" s="24"/>
      <c r="F434" s="24"/>
      <c r="G434" s="24"/>
      <c r="H434" s="24"/>
      <c r="I434" s="33"/>
      <c r="J434" s="33"/>
      <c r="K434" s="17"/>
      <c r="L434" s="17"/>
      <c r="M434" s="45"/>
      <c r="N434" s="46"/>
      <c r="O434" s="47"/>
      <c r="P434" s="18"/>
      <c r="Q434" s="18"/>
      <c r="R434" s="18"/>
      <c r="S434" s="17"/>
      <c r="T434" s="17"/>
      <c r="U434" s="18"/>
      <c r="V434" s="18"/>
      <c r="W434" s="18"/>
      <c r="X434" s="18"/>
      <c r="Y434" s="18"/>
      <c r="Z434" s="18"/>
    </row>
    <row r="435" spans="1:26" ht="12.75" hidden="1">
      <c r="A435" s="6"/>
      <c r="B435" s="29"/>
      <c r="C435" s="29"/>
      <c r="D435" s="29"/>
      <c r="E435" s="29"/>
      <c r="F435" s="29"/>
      <c r="G435" s="29"/>
      <c r="H435" s="29"/>
      <c r="I435" s="30"/>
      <c r="J435" s="30"/>
      <c r="K435" s="30"/>
      <c r="L435" s="30"/>
      <c r="M435" s="69"/>
      <c r="N435" s="70"/>
      <c r="O435" s="71"/>
      <c r="P435" s="31"/>
      <c r="Q435" s="30"/>
      <c r="R435" s="30"/>
      <c r="S435" s="30"/>
      <c r="T435" s="30"/>
      <c r="U435" s="31"/>
      <c r="V435" s="31"/>
      <c r="W435" s="31"/>
      <c r="X435" s="31"/>
      <c r="Y435" s="31"/>
      <c r="Z435" s="31"/>
    </row>
    <row r="436" ht="12.75" hidden="1"/>
    <row r="437" spans="10:14" ht="12.75" hidden="1">
      <c r="J437" s="9"/>
      <c r="K437" s="9"/>
      <c r="L437" s="9"/>
      <c r="M437" s="9"/>
      <c r="N437" s="9"/>
    </row>
    <row r="438" spans="1:36" ht="12.75" hidden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</row>
    <row r="439" spans="1:36" ht="12.75" hidden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</row>
    <row r="440" spans="1:36" ht="12.75" hidden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</row>
    <row r="441" spans="1:36" ht="12.75" hidden="1">
      <c r="A441" s="72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3"/>
      <c r="R441" s="73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</row>
    <row r="442" spans="1:36" ht="12.75" hidden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12.75" hidden="1">
      <c r="A443" s="55"/>
      <c r="B443" s="48"/>
      <c r="C443" s="49"/>
      <c r="D443" s="49"/>
      <c r="E443" s="49"/>
      <c r="F443" s="50"/>
      <c r="G443" s="45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7"/>
      <c r="AH443" s="48"/>
      <c r="AI443" s="49"/>
      <c r="AJ443" s="50"/>
    </row>
    <row r="444" spans="1:36" ht="12.75" hidden="1">
      <c r="A444" s="56"/>
      <c r="B444" s="58"/>
      <c r="C444" s="59"/>
      <c r="D444" s="59"/>
      <c r="E444" s="59"/>
      <c r="F444" s="60"/>
      <c r="G444" s="48"/>
      <c r="H444" s="49"/>
      <c r="I444" s="50"/>
      <c r="J444" s="48"/>
      <c r="K444" s="49"/>
      <c r="L444" s="49"/>
      <c r="M444" s="50"/>
      <c r="N444" s="48"/>
      <c r="O444" s="50"/>
      <c r="P444" s="75"/>
      <c r="Q444" s="76"/>
      <c r="R444" s="77"/>
      <c r="S444" s="48"/>
      <c r="T444" s="49"/>
      <c r="U444" s="50"/>
      <c r="V444" s="48"/>
      <c r="W444" s="49"/>
      <c r="X444" s="50"/>
      <c r="Y444" s="48"/>
      <c r="Z444" s="49"/>
      <c r="AA444" s="50"/>
      <c r="AB444" s="48"/>
      <c r="AC444" s="49"/>
      <c r="AD444" s="50"/>
      <c r="AE444" s="48"/>
      <c r="AF444" s="49"/>
      <c r="AG444" s="50"/>
      <c r="AH444" s="58"/>
      <c r="AI444" s="59"/>
      <c r="AJ444" s="60"/>
    </row>
    <row r="445" spans="1:36" ht="48.75" customHeight="1" hidden="1">
      <c r="A445" s="57"/>
      <c r="B445" s="51"/>
      <c r="C445" s="52"/>
      <c r="D445" s="52"/>
      <c r="E445" s="52"/>
      <c r="F445" s="53"/>
      <c r="G445" s="51"/>
      <c r="H445" s="52"/>
      <c r="I445" s="53"/>
      <c r="J445" s="51"/>
      <c r="K445" s="52"/>
      <c r="L445" s="52"/>
      <c r="M445" s="53"/>
      <c r="N445" s="51"/>
      <c r="O445" s="53"/>
      <c r="P445" s="78"/>
      <c r="Q445" s="79"/>
      <c r="R445" s="80"/>
      <c r="S445" s="51"/>
      <c r="T445" s="52"/>
      <c r="U445" s="53"/>
      <c r="V445" s="51"/>
      <c r="W445" s="52"/>
      <c r="X445" s="53"/>
      <c r="Y445" s="51"/>
      <c r="Z445" s="52"/>
      <c r="AA445" s="53"/>
      <c r="AB445" s="51"/>
      <c r="AC445" s="52"/>
      <c r="AD445" s="53"/>
      <c r="AE445" s="51"/>
      <c r="AF445" s="52"/>
      <c r="AG445" s="53"/>
      <c r="AH445" s="51"/>
      <c r="AI445" s="52"/>
      <c r="AJ445" s="53"/>
    </row>
    <row r="446" spans="1:36" ht="12.75" hidden="1">
      <c r="A446" s="4"/>
      <c r="B446" s="54"/>
      <c r="C446" s="54"/>
      <c r="D446" s="54"/>
      <c r="E446" s="54"/>
      <c r="F446" s="54"/>
      <c r="G446" s="54"/>
      <c r="H446" s="54"/>
      <c r="I446" s="54"/>
      <c r="J446" s="81"/>
      <c r="K446" s="82"/>
      <c r="L446" s="82"/>
      <c r="M446" s="83"/>
      <c r="N446" s="54"/>
      <c r="O446" s="54"/>
      <c r="P446" s="54"/>
      <c r="Q446" s="54"/>
      <c r="R446" s="54"/>
      <c r="S446" s="54"/>
      <c r="T446" s="54"/>
      <c r="U446" s="54"/>
      <c r="V446" s="81"/>
      <c r="W446" s="82"/>
      <c r="X446" s="83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</row>
    <row r="447" spans="1:36" ht="66" customHeight="1" hidden="1">
      <c r="A447" s="2"/>
      <c r="B447" s="62"/>
      <c r="C447" s="43"/>
      <c r="D447" s="43"/>
      <c r="E447" s="43"/>
      <c r="F447" s="44"/>
      <c r="G447" s="18"/>
      <c r="H447" s="17"/>
      <c r="I447" s="17"/>
      <c r="J447" s="84"/>
      <c r="K447" s="85"/>
      <c r="L447" s="85"/>
      <c r="M447" s="86"/>
      <c r="N447" s="87"/>
      <c r="O447" s="87"/>
      <c r="P447" s="18"/>
      <c r="Q447" s="18"/>
      <c r="R447" s="18"/>
      <c r="S447" s="88"/>
      <c r="T447" s="89"/>
      <c r="U447" s="89"/>
      <c r="V447" s="90"/>
      <c r="W447" s="91"/>
      <c r="X447" s="92"/>
      <c r="Y447" s="18"/>
      <c r="Z447" s="17"/>
      <c r="AA447" s="17"/>
      <c r="AB447" s="18"/>
      <c r="AC447" s="18"/>
      <c r="AD447" s="18"/>
      <c r="AE447" s="18"/>
      <c r="AF447" s="18"/>
      <c r="AG447" s="18"/>
      <c r="AH447" s="18"/>
      <c r="AI447" s="17"/>
      <c r="AJ447" s="17"/>
    </row>
    <row r="448" spans="14:17" ht="12.75" hidden="1">
      <c r="N448" s="21"/>
      <c r="O448" s="21"/>
      <c r="P448" s="21"/>
      <c r="Q448" s="21"/>
    </row>
    <row r="449" spans="1:23" ht="12.75">
      <c r="A449" s="23" t="s">
        <v>266</v>
      </c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</row>
    <row r="450" spans="1:23" ht="12.75">
      <c r="A450" s="23" t="s">
        <v>267</v>
      </c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</row>
    <row r="451" spans="1:23" ht="12.75">
      <c r="A451" s="23" t="s">
        <v>220</v>
      </c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</row>
    <row r="452" spans="1:23" ht="12.75">
      <c r="A452" s="23" t="s">
        <v>25</v>
      </c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</row>
    <row r="453" spans="1:2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2.75">
      <c r="A454" s="55" t="s">
        <v>268</v>
      </c>
      <c r="B454" s="48" t="s">
        <v>274</v>
      </c>
      <c r="C454" s="49"/>
      <c r="D454" s="49"/>
      <c r="E454" s="49"/>
      <c r="F454" s="49"/>
      <c r="G454" s="49"/>
      <c r="H454" s="49"/>
      <c r="I454" s="49"/>
      <c r="J454" s="50"/>
      <c r="K454" s="48" t="s">
        <v>273</v>
      </c>
      <c r="L454" s="49"/>
      <c r="M454" s="49"/>
      <c r="N454" s="50"/>
      <c r="O454" s="48" t="s">
        <v>272</v>
      </c>
      <c r="P454" s="49"/>
      <c r="Q454" s="50"/>
      <c r="R454" s="45" t="s">
        <v>271</v>
      </c>
      <c r="S454" s="46"/>
      <c r="T454" s="46"/>
      <c r="U454" s="46"/>
      <c r="V454" s="46"/>
      <c r="W454" s="47"/>
    </row>
    <row r="455" spans="1:23" ht="12.75">
      <c r="A455" s="56"/>
      <c r="B455" s="58"/>
      <c r="C455" s="59"/>
      <c r="D455" s="59"/>
      <c r="E455" s="59"/>
      <c r="F455" s="59"/>
      <c r="G455" s="59"/>
      <c r="H455" s="59"/>
      <c r="I455" s="59"/>
      <c r="J455" s="60"/>
      <c r="K455" s="58"/>
      <c r="L455" s="59"/>
      <c r="M455" s="59"/>
      <c r="N455" s="60"/>
      <c r="O455" s="58"/>
      <c r="P455" s="59"/>
      <c r="Q455" s="60"/>
      <c r="R455" s="48" t="s">
        <v>269</v>
      </c>
      <c r="S455" s="49"/>
      <c r="T455" s="50"/>
      <c r="U455" s="48" t="s">
        <v>270</v>
      </c>
      <c r="V455" s="49"/>
      <c r="W455" s="50"/>
    </row>
    <row r="456" spans="1:23" ht="25.5" customHeight="1">
      <c r="A456" s="57"/>
      <c r="B456" s="51"/>
      <c r="C456" s="52"/>
      <c r="D456" s="52"/>
      <c r="E456" s="52"/>
      <c r="F456" s="52"/>
      <c r="G456" s="52"/>
      <c r="H456" s="52"/>
      <c r="I456" s="52"/>
      <c r="J456" s="53"/>
      <c r="K456" s="51"/>
      <c r="L456" s="52"/>
      <c r="M456" s="52"/>
      <c r="N456" s="53"/>
      <c r="O456" s="51"/>
      <c r="P456" s="52"/>
      <c r="Q456" s="53"/>
      <c r="R456" s="51"/>
      <c r="S456" s="52"/>
      <c r="T456" s="53"/>
      <c r="U456" s="51"/>
      <c r="V456" s="52"/>
      <c r="W456" s="53"/>
    </row>
    <row r="457" spans="1:23" ht="12.75">
      <c r="A457" s="4">
        <v>1</v>
      </c>
      <c r="B457" s="54">
        <v>2</v>
      </c>
      <c r="C457" s="54"/>
      <c r="D457" s="54"/>
      <c r="E457" s="54"/>
      <c r="F457" s="54"/>
      <c r="G457" s="54"/>
      <c r="H457" s="54"/>
      <c r="I457" s="54"/>
      <c r="J457" s="54"/>
      <c r="K457" s="54">
        <v>3</v>
      </c>
      <c r="L457" s="54"/>
      <c r="M457" s="54"/>
      <c r="N457" s="54"/>
      <c r="O457" s="54">
        <v>4</v>
      </c>
      <c r="P457" s="54"/>
      <c r="Q457" s="54"/>
      <c r="R457" s="54">
        <v>5</v>
      </c>
      <c r="S457" s="54"/>
      <c r="T457" s="54"/>
      <c r="U457" s="54">
        <v>6</v>
      </c>
      <c r="V457" s="54"/>
      <c r="W457" s="54"/>
    </row>
    <row r="458" spans="1:23" ht="27" customHeight="1">
      <c r="A458" s="39">
        <v>1</v>
      </c>
      <c r="B458" s="42" t="s">
        <v>17</v>
      </c>
      <c r="C458" s="43"/>
      <c r="D458" s="43"/>
      <c r="E458" s="43"/>
      <c r="F458" s="43"/>
      <c r="G458" s="43"/>
      <c r="H458" s="43"/>
      <c r="I458" s="43"/>
      <c r="J458" s="44"/>
      <c r="K458" s="35">
        <v>0.07</v>
      </c>
      <c r="L458" s="35"/>
      <c r="M458" s="35"/>
      <c r="N458" s="35"/>
      <c r="O458" s="35">
        <f>29.35*6.65</f>
        <v>195.1775</v>
      </c>
      <c r="P458" s="35"/>
      <c r="Q458" s="35"/>
      <c r="R458" s="35">
        <f>K458*O458</f>
        <v>13.662425000000002</v>
      </c>
      <c r="S458" s="35"/>
      <c r="T458" s="35"/>
      <c r="U458" s="35">
        <f>R458*$S$6</f>
        <v>13.662425000000002</v>
      </c>
      <c r="V458" s="35"/>
      <c r="W458" s="35"/>
    </row>
    <row r="459" spans="1:23" ht="12.75">
      <c r="A459" s="40"/>
      <c r="B459" s="24" t="s">
        <v>26</v>
      </c>
      <c r="C459" s="24"/>
      <c r="D459" s="24"/>
      <c r="E459" s="24"/>
      <c r="F459" s="24"/>
      <c r="G459" s="24"/>
      <c r="H459" s="24"/>
      <c r="I459" s="24"/>
      <c r="J459" s="24"/>
      <c r="K459" s="18">
        <v>0.05</v>
      </c>
      <c r="L459" s="18"/>
      <c r="M459" s="18"/>
      <c r="N459" s="18"/>
      <c r="O459" s="18">
        <f>22.91*6.65</f>
        <v>152.35150000000002</v>
      </c>
      <c r="P459" s="18"/>
      <c r="Q459" s="18"/>
      <c r="R459" s="35">
        <f>K459*O459</f>
        <v>7.617575000000001</v>
      </c>
      <c r="S459" s="35"/>
      <c r="T459" s="35"/>
      <c r="U459" s="35">
        <f>R459*$S$6</f>
        <v>7.617575000000001</v>
      </c>
      <c r="V459" s="35"/>
      <c r="W459" s="35"/>
    </row>
    <row r="460" spans="1:23" ht="12.75">
      <c r="A460" s="40"/>
      <c r="B460" s="24" t="s">
        <v>20</v>
      </c>
      <c r="C460" s="24"/>
      <c r="D460" s="24"/>
      <c r="E460" s="24"/>
      <c r="F460" s="24"/>
      <c r="G460" s="24"/>
      <c r="H460" s="24"/>
      <c r="I460" s="24"/>
      <c r="J460" s="24"/>
      <c r="K460" s="18">
        <v>0.1</v>
      </c>
      <c r="L460" s="18"/>
      <c r="M460" s="18"/>
      <c r="N460" s="18"/>
      <c r="O460" s="18">
        <f>22.91*6.65</f>
        <v>152.35150000000002</v>
      </c>
      <c r="P460" s="18"/>
      <c r="Q460" s="18"/>
      <c r="R460" s="35">
        <f>K460*O460</f>
        <v>15.235150000000003</v>
      </c>
      <c r="S460" s="35"/>
      <c r="T460" s="35"/>
      <c r="U460" s="35">
        <f>R460*$S$6</f>
        <v>15.235150000000003</v>
      </c>
      <c r="V460" s="35"/>
      <c r="W460" s="35"/>
    </row>
    <row r="461" spans="1:23" ht="12.75">
      <c r="A461" s="40"/>
      <c r="B461" s="24" t="s">
        <v>27</v>
      </c>
      <c r="C461" s="24"/>
      <c r="D461" s="24"/>
      <c r="E461" s="24"/>
      <c r="F461" s="24"/>
      <c r="G461" s="24"/>
      <c r="H461" s="24"/>
      <c r="I461" s="24"/>
      <c r="J461" s="24"/>
      <c r="K461" s="18">
        <v>0.29</v>
      </c>
      <c r="L461" s="18"/>
      <c r="M461" s="18"/>
      <c r="N461" s="18"/>
      <c r="O461" s="18">
        <f>22.91*6.65</f>
        <v>152.35150000000002</v>
      </c>
      <c r="P461" s="18"/>
      <c r="Q461" s="18"/>
      <c r="R461" s="35">
        <f>K461*O461</f>
        <v>44.181935</v>
      </c>
      <c r="S461" s="35"/>
      <c r="T461" s="35"/>
      <c r="U461" s="35">
        <f>R461*$S$6</f>
        <v>44.181935</v>
      </c>
      <c r="V461" s="35"/>
      <c r="W461" s="35"/>
    </row>
    <row r="462" spans="1:23" ht="12.75">
      <c r="A462" s="40"/>
      <c r="B462" s="37" t="s">
        <v>280</v>
      </c>
      <c r="C462" s="37"/>
      <c r="D462" s="37"/>
      <c r="E462" s="37"/>
      <c r="F462" s="37"/>
      <c r="G462" s="37"/>
      <c r="H462" s="37"/>
      <c r="I462" s="37"/>
      <c r="J462" s="37"/>
      <c r="K462" s="38">
        <f>SUM(K458:N461)</f>
        <v>0.51</v>
      </c>
      <c r="L462" s="38"/>
      <c r="M462" s="38"/>
      <c r="N462" s="38"/>
      <c r="O462" s="38" t="s">
        <v>279</v>
      </c>
      <c r="P462" s="38"/>
      <c r="Q462" s="38"/>
      <c r="R462" s="36">
        <f>SUM(R458:T461)</f>
        <v>80.69708500000002</v>
      </c>
      <c r="S462" s="36"/>
      <c r="T462" s="36"/>
      <c r="U462" s="36">
        <f>SUM(U458:W461)</f>
        <v>80.69708500000002</v>
      </c>
      <c r="V462" s="36"/>
      <c r="W462" s="36"/>
    </row>
    <row r="463" spans="1:23" ht="12.75">
      <c r="A463" s="40"/>
      <c r="B463" s="24" t="s">
        <v>28</v>
      </c>
      <c r="C463" s="24"/>
      <c r="D463" s="24"/>
      <c r="E463" s="24"/>
      <c r="F463" s="24"/>
      <c r="G463" s="24"/>
      <c r="H463" s="24"/>
      <c r="I463" s="24"/>
      <c r="J463" s="24"/>
      <c r="K463" s="18">
        <v>1</v>
      </c>
      <c r="L463" s="18"/>
      <c r="M463" s="18"/>
      <c r="N463" s="18"/>
      <c r="O463" s="18">
        <f>22.23*6.65</f>
        <v>147.82950000000002</v>
      </c>
      <c r="P463" s="18"/>
      <c r="Q463" s="18"/>
      <c r="R463" s="35">
        <f>K463*O463</f>
        <v>147.82950000000002</v>
      </c>
      <c r="S463" s="35"/>
      <c r="T463" s="35"/>
      <c r="U463" s="35">
        <f>R463*$S$6</f>
        <v>147.82950000000002</v>
      </c>
      <c r="V463" s="35"/>
      <c r="W463" s="35"/>
    </row>
    <row r="464" spans="1:23" ht="26.25" customHeight="1">
      <c r="A464" s="40"/>
      <c r="B464" s="24" t="s">
        <v>29</v>
      </c>
      <c r="C464" s="24"/>
      <c r="D464" s="24"/>
      <c r="E464" s="24"/>
      <c r="F464" s="24"/>
      <c r="G464" s="24"/>
      <c r="H464" s="24"/>
      <c r="I464" s="24"/>
      <c r="J464" s="24"/>
      <c r="K464" s="18">
        <v>1</v>
      </c>
      <c r="L464" s="18"/>
      <c r="M464" s="18"/>
      <c r="N464" s="18"/>
      <c r="O464" s="18">
        <f>19.68*6.65</f>
        <v>130.872</v>
      </c>
      <c r="P464" s="18"/>
      <c r="Q464" s="18"/>
      <c r="R464" s="35">
        <f>K464*O464</f>
        <v>130.872</v>
      </c>
      <c r="S464" s="35"/>
      <c r="T464" s="35"/>
      <c r="U464" s="35">
        <f>R464*$S$6</f>
        <v>130.872</v>
      </c>
      <c r="V464" s="35"/>
      <c r="W464" s="35"/>
    </row>
    <row r="465" spans="1:23" ht="25.5" customHeight="1">
      <c r="A465" s="40"/>
      <c r="B465" s="24" t="s">
        <v>30</v>
      </c>
      <c r="C465" s="24"/>
      <c r="D465" s="24"/>
      <c r="E465" s="24"/>
      <c r="F465" s="24"/>
      <c r="G465" s="24"/>
      <c r="H465" s="24"/>
      <c r="I465" s="24"/>
      <c r="J465" s="24"/>
      <c r="K465" s="18">
        <v>1</v>
      </c>
      <c r="L465" s="18"/>
      <c r="M465" s="18"/>
      <c r="N465" s="18"/>
      <c r="O465" s="18">
        <f>19.68*6.65</f>
        <v>130.872</v>
      </c>
      <c r="P465" s="18"/>
      <c r="Q465" s="18"/>
      <c r="R465" s="35">
        <f>K465*O465</f>
        <v>130.872</v>
      </c>
      <c r="S465" s="35"/>
      <c r="T465" s="35"/>
      <c r="U465" s="35">
        <f>R465*$S$6</f>
        <v>130.872</v>
      </c>
      <c r="V465" s="35"/>
      <c r="W465" s="35"/>
    </row>
    <row r="466" spans="1:23" ht="12.75" hidden="1">
      <c r="A466" s="40"/>
      <c r="B466" s="24"/>
      <c r="C466" s="24"/>
      <c r="D466" s="24"/>
      <c r="E466" s="24"/>
      <c r="F466" s="24"/>
      <c r="G466" s="24"/>
      <c r="H466" s="24"/>
      <c r="I466" s="24"/>
      <c r="J466" s="24"/>
      <c r="K466" s="18"/>
      <c r="L466" s="18"/>
      <c r="M466" s="18"/>
      <c r="N466" s="18"/>
      <c r="O466" s="18"/>
      <c r="P466" s="18"/>
      <c r="Q466" s="18"/>
      <c r="R466" s="35"/>
      <c r="S466" s="35"/>
      <c r="T466" s="35"/>
      <c r="U466" s="35"/>
      <c r="V466" s="35"/>
      <c r="W466" s="35"/>
    </row>
    <row r="467" spans="1:23" ht="12.75">
      <c r="A467" s="41"/>
      <c r="B467" s="37" t="s">
        <v>281</v>
      </c>
      <c r="C467" s="37"/>
      <c r="D467" s="37"/>
      <c r="E467" s="37"/>
      <c r="F467" s="37"/>
      <c r="G467" s="37"/>
      <c r="H467" s="37"/>
      <c r="I467" s="37"/>
      <c r="J467" s="37"/>
      <c r="K467" s="38">
        <f>SUM(K463:N466)</f>
        <v>3</v>
      </c>
      <c r="L467" s="38"/>
      <c r="M467" s="38"/>
      <c r="N467" s="38"/>
      <c r="O467" s="38" t="s">
        <v>279</v>
      </c>
      <c r="P467" s="38"/>
      <c r="Q467" s="38"/>
      <c r="R467" s="36">
        <f>SUM(R463:T466)</f>
        <v>409.5735</v>
      </c>
      <c r="S467" s="36"/>
      <c r="T467" s="36"/>
      <c r="U467" s="36">
        <f>SUM(U463:W466)</f>
        <v>409.5735</v>
      </c>
      <c r="V467" s="36"/>
      <c r="W467" s="36"/>
    </row>
    <row r="468" spans="1:23" ht="12.75">
      <c r="A468" s="3"/>
      <c r="B468" s="25" t="s">
        <v>275</v>
      </c>
      <c r="C468" s="25"/>
      <c r="D468" s="25"/>
      <c r="E468" s="25"/>
      <c r="F468" s="25"/>
      <c r="G468" s="25"/>
      <c r="H468" s="25"/>
      <c r="I468" s="25"/>
      <c r="J468" s="25"/>
      <c r="K468" s="28">
        <f>K462+K467</f>
        <v>3.51</v>
      </c>
      <c r="L468" s="27"/>
      <c r="M468" s="27"/>
      <c r="N468" s="27"/>
      <c r="O468" s="27" t="s">
        <v>279</v>
      </c>
      <c r="P468" s="27"/>
      <c r="Q468" s="27"/>
      <c r="R468" s="28">
        <f>R462+R467</f>
        <v>490.27058500000004</v>
      </c>
      <c r="S468" s="27"/>
      <c r="T468" s="27"/>
      <c r="U468" s="28">
        <f>U462+U467</f>
        <v>490.27058500000004</v>
      </c>
      <c r="V468" s="27"/>
      <c r="W468" s="27"/>
    </row>
    <row r="469" spans="1:23" ht="12.75">
      <c r="A469" s="2">
        <v>2</v>
      </c>
      <c r="B469" s="24" t="s">
        <v>258</v>
      </c>
      <c r="C469" s="24"/>
      <c r="D469" s="24"/>
      <c r="E469" s="24"/>
      <c r="F469" s="24"/>
      <c r="G469" s="24"/>
      <c r="H469" s="24"/>
      <c r="I469" s="24"/>
      <c r="J469" s="24"/>
      <c r="K469" s="17" t="s">
        <v>279</v>
      </c>
      <c r="L469" s="17"/>
      <c r="M469" s="17"/>
      <c r="N469" s="17"/>
      <c r="O469" s="17" t="s">
        <v>279</v>
      </c>
      <c r="P469" s="17"/>
      <c r="Q469" s="17"/>
      <c r="R469" s="18">
        <f>R468*$S$7</f>
        <v>38.731376215000004</v>
      </c>
      <c r="S469" s="18"/>
      <c r="T469" s="18"/>
      <c r="U469" s="18">
        <f>U468*$S$7</f>
        <v>38.731376215000004</v>
      </c>
      <c r="V469" s="18"/>
      <c r="W469" s="18"/>
    </row>
    <row r="470" spans="1:23" ht="12.75">
      <c r="A470" s="3"/>
      <c r="B470" s="25" t="s">
        <v>276</v>
      </c>
      <c r="C470" s="25"/>
      <c r="D470" s="25"/>
      <c r="E470" s="25"/>
      <c r="F470" s="25"/>
      <c r="G470" s="25"/>
      <c r="H470" s="25"/>
      <c r="I470" s="25"/>
      <c r="J470" s="25"/>
      <c r="K470" s="27" t="s">
        <v>279</v>
      </c>
      <c r="L470" s="27"/>
      <c r="M470" s="27"/>
      <c r="N470" s="27"/>
      <c r="O470" s="27" t="s">
        <v>279</v>
      </c>
      <c r="P470" s="27"/>
      <c r="Q470" s="27"/>
      <c r="R470" s="28">
        <f>R468+R469</f>
        <v>529.001961215</v>
      </c>
      <c r="S470" s="27"/>
      <c r="T470" s="27"/>
      <c r="U470" s="28">
        <f>U468+U469</f>
        <v>529.001961215</v>
      </c>
      <c r="V470" s="27"/>
      <c r="W470" s="27"/>
    </row>
    <row r="471" spans="1:23" ht="27" customHeight="1">
      <c r="A471" s="2">
        <v>3</v>
      </c>
      <c r="B471" s="24" t="s">
        <v>277</v>
      </c>
      <c r="C471" s="24"/>
      <c r="D471" s="24"/>
      <c r="E471" s="24"/>
      <c r="F471" s="24"/>
      <c r="G471" s="24"/>
      <c r="H471" s="24"/>
      <c r="I471" s="24"/>
      <c r="J471" s="24"/>
      <c r="K471" s="17" t="s">
        <v>279</v>
      </c>
      <c r="L471" s="17"/>
      <c r="M471" s="17"/>
      <c r="N471" s="17"/>
      <c r="O471" s="17" t="s">
        <v>279</v>
      </c>
      <c r="P471" s="17"/>
      <c r="Q471" s="17"/>
      <c r="R471" s="18">
        <f>R470*$S$8</f>
        <v>195.73072564955</v>
      </c>
      <c r="S471" s="18"/>
      <c r="T471" s="18"/>
      <c r="U471" s="18">
        <f>U470*$S$8</f>
        <v>195.73072564955</v>
      </c>
      <c r="V471" s="18"/>
      <c r="W471" s="18"/>
    </row>
    <row r="472" spans="1:23" ht="12.75" hidden="1">
      <c r="A472" s="2"/>
      <c r="B472" s="24"/>
      <c r="C472" s="24"/>
      <c r="D472" s="24"/>
      <c r="E472" s="24"/>
      <c r="F472" s="24"/>
      <c r="G472" s="24"/>
      <c r="H472" s="24"/>
      <c r="I472" s="24"/>
      <c r="J472" s="24"/>
      <c r="K472" s="17"/>
      <c r="L472" s="17"/>
      <c r="M472" s="17"/>
      <c r="N472" s="17"/>
      <c r="O472" s="17"/>
      <c r="P472" s="17"/>
      <c r="Q472" s="17"/>
      <c r="R472" s="18"/>
      <c r="S472" s="18"/>
      <c r="T472" s="18"/>
      <c r="U472" s="18"/>
      <c r="V472" s="18"/>
      <c r="W472" s="18"/>
    </row>
    <row r="473" spans="1:27" ht="12.75">
      <c r="A473" s="3"/>
      <c r="B473" s="25" t="s">
        <v>278</v>
      </c>
      <c r="C473" s="25"/>
      <c r="D473" s="25"/>
      <c r="E473" s="25"/>
      <c r="F473" s="25"/>
      <c r="G473" s="25"/>
      <c r="H473" s="25"/>
      <c r="I473" s="25"/>
      <c r="J473" s="25"/>
      <c r="K473" s="27" t="s">
        <v>279</v>
      </c>
      <c r="L473" s="27"/>
      <c r="M473" s="27"/>
      <c r="N473" s="27"/>
      <c r="O473" s="27" t="s">
        <v>279</v>
      </c>
      <c r="P473" s="27"/>
      <c r="Q473" s="27"/>
      <c r="R473" s="28">
        <f>R470+R471+R472</f>
        <v>724.73268686455</v>
      </c>
      <c r="S473" s="27"/>
      <c r="T473" s="27"/>
      <c r="U473" s="28">
        <f>U470+U471+U472</f>
        <v>724.73268686455</v>
      </c>
      <c r="V473" s="27"/>
      <c r="W473" s="27"/>
      <c r="Z473" s="9"/>
      <c r="AA473" s="9"/>
    </row>
    <row r="474" ht="2.25" customHeight="1"/>
    <row r="475" ht="12.75" hidden="1"/>
    <row r="476" spans="1:23" ht="12.75">
      <c r="A476" s="23" t="s">
        <v>266</v>
      </c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</row>
    <row r="477" spans="1:23" ht="12.75">
      <c r="A477" s="23" t="s">
        <v>282</v>
      </c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</row>
    <row r="478" spans="1:23" ht="12.75">
      <c r="A478" s="23" t="s">
        <v>220</v>
      </c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</row>
    <row r="479" spans="1:23" ht="12.75" hidden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</row>
    <row r="480" spans="1:23" ht="12.75" hidden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2.75">
      <c r="A481" s="17" t="s">
        <v>268</v>
      </c>
      <c r="B481" s="17" t="s">
        <v>288</v>
      </c>
      <c r="C481" s="17"/>
      <c r="D481" s="17"/>
      <c r="E481" s="17"/>
      <c r="F481" s="17"/>
      <c r="G481" s="17"/>
      <c r="H481" s="17"/>
      <c r="I481" s="17"/>
      <c r="J481" s="17"/>
      <c r="K481" s="17" t="s">
        <v>287</v>
      </c>
      <c r="L481" s="17"/>
      <c r="M481" s="17" t="s">
        <v>286</v>
      </c>
      <c r="N481" s="17"/>
      <c r="O481" s="17" t="s">
        <v>285</v>
      </c>
      <c r="P481" s="17"/>
      <c r="Q481" s="17"/>
      <c r="R481" s="17" t="s">
        <v>271</v>
      </c>
      <c r="S481" s="17"/>
      <c r="T481" s="17"/>
      <c r="U481" s="17"/>
      <c r="V481" s="17"/>
      <c r="W481" s="17"/>
    </row>
    <row r="482" spans="1:23" ht="38.2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 t="s">
        <v>283</v>
      </c>
      <c r="S482" s="17"/>
      <c r="T482" s="17"/>
      <c r="U482" s="17" t="s">
        <v>284</v>
      </c>
      <c r="V482" s="17"/>
      <c r="W482" s="17"/>
    </row>
    <row r="483" spans="1:23" ht="12.75">
      <c r="A483" s="5">
        <v>1</v>
      </c>
      <c r="B483" s="32">
        <v>2</v>
      </c>
      <c r="C483" s="32"/>
      <c r="D483" s="32"/>
      <c r="E483" s="32"/>
      <c r="F483" s="32"/>
      <c r="G483" s="32"/>
      <c r="H483" s="32"/>
      <c r="I483" s="32"/>
      <c r="J483" s="32"/>
      <c r="K483" s="32">
        <v>3</v>
      </c>
      <c r="L483" s="32"/>
      <c r="M483" s="32">
        <v>4</v>
      </c>
      <c r="N483" s="32"/>
      <c r="O483" s="32">
        <v>5</v>
      </c>
      <c r="P483" s="32"/>
      <c r="Q483" s="32"/>
      <c r="R483" s="32">
        <v>6</v>
      </c>
      <c r="S483" s="32"/>
      <c r="T483" s="32"/>
      <c r="U483" s="32">
        <v>7</v>
      </c>
      <c r="V483" s="32"/>
      <c r="W483" s="32"/>
    </row>
    <row r="484" spans="1:23" ht="12.75">
      <c r="A484" s="23" t="s">
        <v>33</v>
      </c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</row>
    <row r="485" spans="1:23" ht="12.75" hidden="1">
      <c r="A485" s="2"/>
      <c r="B485" s="24"/>
      <c r="C485" s="24"/>
      <c r="D485" s="24"/>
      <c r="E485" s="24"/>
      <c r="F485" s="24"/>
      <c r="G485" s="24"/>
      <c r="H485" s="24"/>
      <c r="I485" s="24"/>
      <c r="J485" s="24"/>
      <c r="K485" s="17"/>
      <c r="L485" s="17"/>
      <c r="M485" s="34"/>
      <c r="N485" s="34"/>
      <c r="O485" s="18"/>
      <c r="P485" s="18"/>
      <c r="Q485" s="18"/>
      <c r="R485" s="18"/>
      <c r="S485" s="18"/>
      <c r="T485" s="18"/>
      <c r="U485" s="18"/>
      <c r="V485" s="18"/>
      <c r="W485" s="18"/>
    </row>
    <row r="486" spans="1:23" ht="12.75">
      <c r="A486" s="2">
        <v>1</v>
      </c>
      <c r="B486" s="24" t="s">
        <v>35</v>
      </c>
      <c r="C486" s="24"/>
      <c r="D486" s="24"/>
      <c r="E486" s="24"/>
      <c r="F486" s="24"/>
      <c r="G486" s="24"/>
      <c r="H486" s="24"/>
      <c r="I486" s="24"/>
      <c r="J486" s="24"/>
      <c r="K486" s="17" t="s">
        <v>18</v>
      </c>
      <c r="L486" s="17"/>
      <c r="M486" s="34">
        <v>0.053</v>
      </c>
      <c r="N486" s="34"/>
      <c r="O486" s="18">
        <v>3</v>
      </c>
      <c r="P486" s="18"/>
      <c r="Q486" s="18"/>
      <c r="R486" s="18">
        <f aca="true" t="shared" si="0" ref="R486:R494">M486*O486</f>
        <v>0.159</v>
      </c>
      <c r="S486" s="18"/>
      <c r="T486" s="18"/>
      <c r="U486" s="18">
        <f aca="true" t="shared" si="1" ref="U486:U494">R486*$S$11</f>
        <v>0.159</v>
      </c>
      <c r="V486" s="18"/>
      <c r="W486" s="18"/>
    </row>
    <row r="487" spans="1:23" ht="12.75">
      <c r="A487" s="2">
        <v>2</v>
      </c>
      <c r="B487" s="24" t="s">
        <v>54</v>
      </c>
      <c r="C487" s="24"/>
      <c r="D487" s="24"/>
      <c r="E487" s="24"/>
      <c r="F487" s="24"/>
      <c r="G487" s="24"/>
      <c r="H487" s="24"/>
      <c r="I487" s="24"/>
      <c r="J487" s="24"/>
      <c r="K487" s="17" t="s">
        <v>289</v>
      </c>
      <c r="L487" s="17"/>
      <c r="M487" s="34">
        <v>0.2</v>
      </c>
      <c r="N487" s="34"/>
      <c r="O487" s="18">
        <v>338.99</v>
      </c>
      <c r="P487" s="18"/>
      <c r="Q487" s="18"/>
      <c r="R487" s="18">
        <f t="shared" si="0"/>
        <v>67.798</v>
      </c>
      <c r="S487" s="18"/>
      <c r="T487" s="18"/>
      <c r="U487" s="18">
        <f t="shared" si="1"/>
        <v>67.798</v>
      </c>
      <c r="V487" s="18"/>
      <c r="W487" s="18"/>
    </row>
    <row r="488" spans="1:23" ht="12.75">
      <c r="A488" s="2">
        <v>3</v>
      </c>
      <c r="B488" s="24" t="s">
        <v>55</v>
      </c>
      <c r="C488" s="24"/>
      <c r="D488" s="24"/>
      <c r="E488" s="24"/>
      <c r="F488" s="24"/>
      <c r="G488" s="24"/>
      <c r="H488" s="24"/>
      <c r="I488" s="24"/>
      <c r="J488" s="24"/>
      <c r="K488" s="17" t="s">
        <v>292</v>
      </c>
      <c r="L488" s="17"/>
      <c r="M488" s="34">
        <v>0.065</v>
      </c>
      <c r="N488" s="34"/>
      <c r="O488" s="18">
        <v>319.5</v>
      </c>
      <c r="P488" s="18"/>
      <c r="Q488" s="18"/>
      <c r="R488" s="18">
        <f t="shared" si="0"/>
        <v>20.767500000000002</v>
      </c>
      <c r="S488" s="18"/>
      <c r="T488" s="18"/>
      <c r="U488" s="18">
        <f t="shared" si="1"/>
        <v>20.767500000000002</v>
      </c>
      <c r="V488" s="18"/>
      <c r="W488" s="18"/>
    </row>
    <row r="489" spans="1:23" ht="12.75">
      <c r="A489" s="2">
        <v>4</v>
      </c>
      <c r="B489" s="24" t="s">
        <v>56</v>
      </c>
      <c r="C489" s="24"/>
      <c r="D489" s="24"/>
      <c r="E489" s="24"/>
      <c r="F489" s="24"/>
      <c r="G489" s="24"/>
      <c r="H489" s="24"/>
      <c r="I489" s="24"/>
      <c r="J489" s="24"/>
      <c r="K489" s="17" t="s">
        <v>289</v>
      </c>
      <c r="L489" s="17"/>
      <c r="M489" s="34">
        <v>0.003</v>
      </c>
      <c r="N489" s="34"/>
      <c r="O489" s="18">
        <v>10.5</v>
      </c>
      <c r="P489" s="18"/>
      <c r="Q489" s="18"/>
      <c r="R489" s="18">
        <f t="shared" si="0"/>
        <v>0.0315</v>
      </c>
      <c r="S489" s="18"/>
      <c r="T489" s="18"/>
      <c r="U489" s="18">
        <f t="shared" si="1"/>
        <v>0.0315</v>
      </c>
      <c r="V489" s="18"/>
      <c r="W489" s="18"/>
    </row>
    <row r="490" spans="1:23" ht="12.75">
      <c r="A490" s="2">
        <v>5</v>
      </c>
      <c r="B490" s="24" t="s">
        <v>223</v>
      </c>
      <c r="C490" s="24"/>
      <c r="D490" s="24"/>
      <c r="E490" s="24"/>
      <c r="F490" s="24"/>
      <c r="G490" s="24"/>
      <c r="H490" s="24"/>
      <c r="I490" s="24"/>
      <c r="J490" s="24"/>
      <c r="K490" s="17" t="s">
        <v>292</v>
      </c>
      <c r="L490" s="17"/>
      <c r="M490" s="34">
        <v>0.11</v>
      </c>
      <c r="N490" s="34"/>
      <c r="O490" s="18">
        <v>30</v>
      </c>
      <c r="P490" s="18"/>
      <c r="Q490" s="18"/>
      <c r="R490" s="18">
        <f t="shared" si="0"/>
        <v>3.3</v>
      </c>
      <c r="S490" s="18"/>
      <c r="T490" s="18"/>
      <c r="U490" s="18">
        <f t="shared" si="1"/>
        <v>3.3</v>
      </c>
      <c r="V490" s="18"/>
      <c r="W490" s="18"/>
    </row>
    <row r="491" spans="1:23" ht="12.75">
      <c r="A491" s="2">
        <v>6</v>
      </c>
      <c r="B491" s="24" t="s">
        <v>36</v>
      </c>
      <c r="C491" s="24"/>
      <c r="D491" s="24"/>
      <c r="E491" s="24"/>
      <c r="F491" s="24"/>
      <c r="G491" s="24"/>
      <c r="H491" s="24"/>
      <c r="I491" s="24"/>
      <c r="J491" s="24"/>
      <c r="K491" s="17" t="s">
        <v>292</v>
      </c>
      <c r="L491" s="17"/>
      <c r="M491" s="34">
        <v>0.091</v>
      </c>
      <c r="N491" s="34"/>
      <c r="O491" s="18">
        <v>284.6</v>
      </c>
      <c r="P491" s="18"/>
      <c r="Q491" s="18"/>
      <c r="R491" s="18">
        <f t="shared" si="0"/>
        <v>25.898600000000002</v>
      </c>
      <c r="S491" s="18"/>
      <c r="T491" s="18"/>
      <c r="U491" s="18">
        <f t="shared" si="1"/>
        <v>25.898600000000002</v>
      </c>
      <c r="V491" s="18"/>
      <c r="W491" s="18"/>
    </row>
    <row r="492" spans="1:23" ht="25.5" customHeight="1">
      <c r="A492" s="2">
        <v>7</v>
      </c>
      <c r="B492" s="24" t="s">
        <v>57</v>
      </c>
      <c r="C492" s="24"/>
      <c r="D492" s="24"/>
      <c r="E492" s="24"/>
      <c r="F492" s="24"/>
      <c r="G492" s="24"/>
      <c r="H492" s="24"/>
      <c r="I492" s="24"/>
      <c r="J492" s="24"/>
      <c r="K492" s="17" t="s">
        <v>289</v>
      </c>
      <c r="L492" s="17"/>
      <c r="M492" s="34">
        <v>0.036</v>
      </c>
      <c r="N492" s="34"/>
      <c r="O492" s="18">
        <v>578.7</v>
      </c>
      <c r="P492" s="18"/>
      <c r="Q492" s="18"/>
      <c r="R492" s="18">
        <f t="shared" si="0"/>
        <v>20.8332</v>
      </c>
      <c r="S492" s="18"/>
      <c r="T492" s="18"/>
      <c r="U492" s="18">
        <f t="shared" si="1"/>
        <v>20.8332</v>
      </c>
      <c r="V492" s="18"/>
      <c r="W492" s="18"/>
    </row>
    <row r="493" spans="1:23" ht="12.75">
      <c r="A493" s="2">
        <v>8</v>
      </c>
      <c r="B493" s="24" t="s">
        <v>58</v>
      </c>
      <c r="C493" s="24"/>
      <c r="D493" s="24"/>
      <c r="E493" s="24"/>
      <c r="F493" s="24"/>
      <c r="G493" s="24"/>
      <c r="H493" s="24"/>
      <c r="I493" s="24"/>
      <c r="J493" s="24"/>
      <c r="K493" s="17" t="s">
        <v>289</v>
      </c>
      <c r="L493" s="17"/>
      <c r="M493" s="34">
        <v>0.037</v>
      </c>
      <c r="N493" s="34"/>
      <c r="O493" s="18">
        <v>45</v>
      </c>
      <c r="P493" s="18"/>
      <c r="Q493" s="18"/>
      <c r="R493" s="18">
        <f t="shared" si="0"/>
        <v>1.6649999999999998</v>
      </c>
      <c r="S493" s="18"/>
      <c r="T493" s="18"/>
      <c r="U493" s="18">
        <f t="shared" si="1"/>
        <v>1.6649999999999998</v>
      </c>
      <c r="V493" s="18"/>
      <c r="W493" s="18"/>
    </row>
    <row r="494" spans="1:23" ht="12.75">
      <c r="A494" s="2">
        <v>9</v>
      </c>
      <c r="B494" s="24" t="s">
        <v>221</v>
      </c>
      <c r="C494" s="24"/>
      <c r="D494" s="24"/>
      <c r="E494" s="24"/>
      <c r="F494" s="24"/>
      <c r="G494" s="24"/>
      <c r="H494" s="24"/>
      <c r="I494" s="24"/>
      <c r="J494" s="24"/>
      <c r="K494" s="17" t="s">
        <v>222</v>
      </c>
      <c r="L494" s="17"/>
      <c r="M494" s="34">
        <v>0.46</v>
      </c>
      <c r="N494" s="34"/>
      <c r="O494" s="18">
        <v>255</v>
      </c>
      <c r="P494" s="18"/>
      <c r="Q494" s="18"/>
      <c r="R494" s="18">
        <f t="shared" si="0"/>
        <v>117.30000000000001</v>
      </c>
      <c r="S494" s="18"/>
      <c r="T494" s="18"/>
      <c r="U494" s="18">
        <f t="shared" si="1"/>
        <v>117.30000000000001</v>
      </c>
      <c r="V494" s="18"/>
      <c r="W494" s="18"/>
    </row>
    <row r="495" spans="1:23" ht="12.75">
      <c r="A495" s="3"/>
      <c r="B495" s="25" t="s">
        <v>39</v>
      </c>
      <c r="C495" s="25"/>
      <c r="D495" s="25"/>
      <c r="E495" s="25"/>
      <c r="F495" s="25"/>
      <c r="G495" s="25"/>
      <c r="H495" s="25"/>
      <c r="I495" s="25"/>
      <c r="J495" s="25"/>
      <c r="K495" s="27"/>
      <c r="L495" s="27"/>
      <c r="M495" s="28"/>
      <c r="N495" s="28"/>
      <c r="O495" s="28"/>
      <c r="P495" s="28"/>
      <c r="Q495" s="28"/>
      <c r="R495" s="28">
        <f>SUM(R485:T494)</f>
        <v>257.7528</v>
      </c>
      <c r="S495" s="28"/>
      <c r="T495" s="28"/>
      <c r="U495" s="28">
        <f>SUM(U485:W494)</f>
        <v>257.7528</v>
      </c>
      <c r="V495" s="28"/>
      <c r="W495" s="28"/>
    </row>
    <row r="496" spans="1:23" ht="12.75">
      <c r="A496" s="23" t="s">
        <v>1</v>
      </c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</row>
    <row r="497" spans="1:23" ht="12.75">
      <c r="A497" s="2">
        <v>11</v>
      </c>
      <c r="B497" s="24" t="s">
        <v>3</v>
      </c>
      <c r="C497" s="24"/>
      <c r="D497" s="24"/>
      <c r="E497" s="24"/>
      <c r="F497" s="24"/>
      <c r="G497" s="24"/>
      <c r="H497" s="24"/>
      <c r="I497" s="24"/>
      <c r="J497" s="24"/>
      <c r="K497" s="17" t="s">
        <v>291</v>
      </c>
      <c r="L497" s="17"/>
      <c r="M497" s="18">
        <v>59</v>
      </c>
      <c r="N497" s="18"/>
      <c r="O497" s="18">
        <v>9.5</v>
      </c>
      <c r="P497" s="18"/>
      <c r="Q497" s="18"/>
      <c r="R497" s="18">
        <f>M497*O497</f>
        <v>560.5</v>
      </c>
      <c r="S497" s="18"/>
      <c r="T497" s="18"/>
      <c r="U497" s="18">
        <f>R497*$S$11</f>
        <v>560.5</v>
      </c>
      <c r="V497" s="18"/>
      <c r="W497" s="18"/>
    </row>
    <row r="498" spans="1:23" ht="12.75">
      <c r="A498" s="2">
        <v>12</v>
      </c>
      <c r="B498" s="24" t="s">
        <v>40</v>
      </c>
      <c r="C498" s="24"/>
      <c r="D498" s="24"/>
      <c r="E498" s="24"/>
      <c r="F498" s="24"/>
      <c r="G498" s="24"/>
      <c r="H498" s="24"/>
      <c r="I498" s="24"/>
      <c r="J498" s="24"/>
      <c r="K498" s="17" t="s">
        <v>291</v>
      </c>
      <c r="L498" s="17"/>
      <c r="M498" s="18">
        <v>2.95</v>
      </c>
      <c r="N498" s="18"/>
      <c r="O498" s="18">
        <v>37</v>
      </c>
      <c r="P498" s="18"/>
      <c r="Q498" s="18"/>
      <c r="R498" s="18">
        <f>M498*O498</f>
        <v>109.15</v>
      </c>
      <c r="S498" s="18"/>
      <c r="T498" s="18"/>
      <c r="U498" s="18">
        <f>R498*$S$11</f>
        <v>109.15</v>
      </c>
      <c r="V498" s="18"/>
      <c r="W498" s="18"/>
    </row>
    <row r="499" spans="1:23" ht="12.75">
      <c r="A499" s="3"/>
      <c r="B499" s="25" t="s">
        <v>106</v>
      </c>
      <c r="C499" s="25"/>
      <c r="D499" s="25"/>
      <c r="E499" s="25"/>
      <c r="F499" s="25"/>
      <c r="G499" s="25"/>
      <c r="H499" s="25"/>
      <c r="I499" s="25"/>
      <c r="J499" s="25"/>
      <c r="K499" s="27"/>
      <c r="L499" s="27"/>
      <c r="M499" s="28"/>
      <c r="N499" s="28"/>
      <c r="O499" s="28"/>
      <c r="P499" s="28"/>
      <c r="Q499" s="28"/>
      <c r="R499" s="28">
        <f>SUM(R497:T498)</f>
        <v>669.65</v>
      </c>
      <c r="S499" s="28"/>
      <c r="T499" s="28"/>
      <c r="U499" s="28">
        <f>SUM(U497:W498)</f>
        <v>669.65</v>
      </c>
      <c r="V499" s="28"/>
      <c r="W499" s="28"/>
    </row>
    <row r="500" spans="1:23" ht="12.75">
      <c r="A500" s="23" t="s">
        <v>0</v>
      </c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</row>
    <row r="501" spans="1:23" ht="12.75">
      <c r="A501" s="2">
        <v>13</v>
      </c>
      <c r="B501" s="24" t="s">
        <v>290</v>
      </c>
      <c r="C501" s="24"/>
      <c r="D501" s="24"/>
      <c r="E501" s="24"/>
      <c r="F501" s="24"/>
      <c r="G501" s="24"/>
      <c r="H501" s="24"/>
      <c r="I501" s="24"/>
      <c r="J501" s="24"/>
      <c r="K501" s="17" t="s">
        <v>291</v>
      </c>
      <c r="L501" s="17"/>
      <c r="M501" s="18">
        <v>0.3</v>
      </c>
      <c r="N501" s="18"/>
      <c r="O501" s="18">
        <v>87.8</v>
      </c>
      <c r="P501" s="18"/>
      <c r="Q501" s="18"/>
      <c r="R501" s="18">
        <f aca="true" t="shared" si="2" ref="R501:R520">M501*O501</f>
        <v>26.34</v>
      </c>
      <c r="S501" s="18"/>
      <c r="T501" s="18"/>
      <c r="U501" s="18">
        <f aca="true" t="shared" si="3" ref="U501:U520">R501*$S$11</f>
        <v>26.34</v>
      </c>
      <c r="V501" s="18"/>
      <c r="W501" s="18"/>
    </row>
    <row r="502" spans="1:23" ht="12.75">
      <c r="A502" s="2">
        <v>14</v>
      </c>
      <c r="B502" s="24" t="s">
        <v>22</v>
      </c>
      <c r="C502" s="24"/>
      <c r="D502" s="24"/>
      <c r="E502" s="24"/>
      <c r="F502" s="24"/>
      <c r="G502" s="24"/>
      <c r="H502" s="24"/>
      <c r="I502" s="24"/>
      <c r="J502" s="24"/>
      <c r="K502" s="17" t="s">
        <v>291</v>
      </c>
      <c r="L502" s="17"/>
      <c r="M502" s="18">
        <v>60</v>
      </c>
      <c r="N502" s="18"/>
      <c r="O502" s="18">
        <v>20</v>
      </c>
      <c r="P502" s="18"/>
      <c r="Q502" s="18"/>
      <c r="R502" s="18">
        <f t="shared" si="2"/>
        <v>1200</v>
      </c>
      <c r="S502" s="18"/>
      <c r="T502" s="18"/>
      <c r="U502" s="18">
        <f t="shared" si="3"/>
        <v>1200</v>
      </c>
      <c r="V502" s="18"/>
      <c r="W502" s="18"/>
    </row>
    <row r="503" spans="1:23" ht="12.75">
      <c r="A503" s="2">
        <v>15</v>
      </c>
      <c r="B503" s="24" t="s">
        <v>107</v>
      </c>
      <c r="C503" s="24"/>
      <c r="D503" s="24"/>
      <c r="E503" s="24"/>
      <c r="F503" s="24"/>
      <c r="G503" s="24"/>
      <c r="H503" s="24"/>
      <c r="I503" s="24"/>
      <c r="J503" s="24"/>
      <c r="K503" s="17" t="s">
        <v>291</v>
      </c>
      <c r="L503" s="17"/>
      <c r="M503" s="18">
        <v>5</v>
      </c>
      <c r="N503" s="18"/>
      <c r="O503" s="18">
        <v>51.8</v>
      </c>
      <c r="P503" s="18"/>
      <c r="Q503" s="18"/>
      <c r="R503" s="18">
        <f t="shared" si="2"/>
        <v>259</v>
      </c>
      <c r="S503" s="18"/>
      <c r="T503" s="18"/>
      <c r="U503" s="18">
        <f t="shared" si="3"/>
        <v>259</v>
      </c>
      <c r="V503" s="18"/>
      <c r="W503" s="18"/>
    </row>
    <row r="504" spans="1:23" ht="12.75">
      <c r="A504" s="2">
        <v>16</v>
      </c>
      <c r="B504" s="24" t="s">
        <v>4</v>
      </c>
      <c r="C504" s="24"/>
      <c r="D504" s="24"/>
      <c r="E504" s="24"/>
      <c r="F504" s="24"/>
      <c r="G504" s="24"/>
      <c r="H504" s="24"/>
      <c r="I504" s="24"/>
      <c r="J504" s="24"/>
      <c r="K504" s="17" t="s">
        <v>291</v>
      </c>
      <c r="L504" s="17"/>
      <c r="M504" s="18">
        <v>8</v>
      </c>
      <c r="N504" s="18"/>
      <c r="O504" s="18">
        <v>37</v>
      </c>
      <c r="P504" s="18"/>
      <c r="Q504" s="18"/>
      <c r="R504" s="18">
        <f t="shared" si="2"/>
        <v>296</v>
      </c>
      <c r="S504" s="18"/>
      <c r="T504" s="18"/>
      <c r="U504" s="18">
        <f t="shared" si="3"/>
        <v>296</v>
      </c>
      <c r="V504" s="18"/>
      <c r="W504" s="18"/>
    </row>
    <row r="505" spans="1:23" ht="12.75">
      <c r="A505" s="2">
        <v>17</v>
      </c>
      <c r="B505" s="24" t="s">
        <v>7</v>
      </c>
      <c r="C505" s="24"/>
      <c r="D505" s="24"/>
      <c r="E505" s="24"/>
      <c r="F505" s="24"/>
      <c r="G505" s="24"/>
      <c r="H505" s="24"/>
      <c r="I505" s="24"/>
      <c r="J505" s="24"/>
      <c r="K505" s="17" t="s">
        <v>291</v>
      </c>
      <c r="L505" s="17"/>
      <c r="M505" s="18">
        <v>0.2</v>
      </c>
      <c r="N505" s="18"/>
      <c r="O505" s="18">
        <v>77</v>
      </c>
      <c r="P505" s="18"/>
      <c r="Q505" s="18"/>
      <c r="R505" s="18">
        <f t="shared" si="2"/>
        <v>15.4</v>
      </c>
      <c r="S505" s="18"/>
      <c r="T505" s="18"/>
      <c r="U505" s="18">
        <f t="shared" si="3"/>
        <v>15.4</v>
      </c>
      <c r="V505" s="18"/>
      <c r="W505" s="18"/>
    </row>
    <row r="506" spans="1:23" ht="12.75">
      <c r="A506" s="2">
        <v>18</v>
      </c>
      <c r="B506" s="24" t="s">
        <v>108</v>
      </c>
      <c r="C506" s="24"/>
      <c r="D506" s="24"/>
      <c r="E506" s="24"/>
      <c r="F506" s="24"/>
      <c r="G506" s="24"/>
      <c r="H506" s="24"/>
      <c r="I506" s="24"/>
      <c r="J506" s="24"/>
      <c r="K506" s="17" t="s">
        <v>291</v>
      </c>
      <c r="L506" s="17"/>
      <c r="M506" s="18">
        <v>15</v>
      </c>
      <c r="N506" s="18"/>
      <c r="O506" s="18">
        <v>29</v>
      </c>
      <c r="P506" s="18"/>
      <c r="Q506" s="18"/>
      <c r="R506" s="18">
        <f t="shared" si="2"/>
        <v>435</v>
      </c>
      <c r="S506" s="18"/>
      <c r="T506" s="18"/>
      <c r="U506" s="18">
        <f t="shared" si="3"/>
        <v>435</v>
      </c>
      <c r="V506" s="18"/>
      <c r="W506" s="18"/>
    </row>
    <row r="507" spans="1:23" ht="12.75">
      <c r="A507" s="2">
        <v>19</v>
      </c>
      <c r="B507" s="24" t="s">
        <v>109</v>
      </c>
      <c r="C507" s="24"/>
      <c r="D507" s="24"/>
      <c r="E507" s="24"/>
      <c r="F507" s="24"/>
      <c r="G507" s="24"/>
      <c r="H507" s="24"/>
      <c r="I507" s="24"/>
      <c r="J507" s="24"/>
      <c r="K507" s="17" t="s">
        <v>291</v>
      </c>
      <c r="L507" s="17"/>
      <c r="M507" s="18">
        <v>30</v>
      </c>
      <c r="N507" s="18"/>
      <c r="O507" s="18">
        <v>25</v>
      </c>
      <c r="P507" s="18"/>
      <c r="Q507" s="18"/>
      <c r="R507" s="18">
        <f t="shared" si="2"/>
        <v>750</v>
      </c>
      <c r="S507" s="18"/>
      <c r="T507" s="18"/>
      <c r="U507" s="18">
        <f t="shared" si="3"/>
        <v>750</v>
      </c>
      <c r="V507" s="18"/>
      <c r="W507" s="18"/>
    </row>
    <row r="508" spans="1:23" ht="12.75">
      <c r="A508" s="2">
        <v>20</v>
      </c>
      <c r="B508" s="24" t="s">
        <v>110</v>
      </c>
      <c r="C508" s="24"/>
      <c r="D508" s="24"/>
      <c r="E508" s="24"/>
      <c r="F508" s="24"/>
      <c r="G508" s="24"/>
      <c r="H508" s="24"/>
      <c r="I508" s="24"/>
      <c r="J508" s="24"/>
      <c r="K508" s="17" t="s">
        <v>291</v>
      </c>
      <c r="L508" s="17"/>
      <c r="M508" s="18">
        <v>1.3</v>
      </c>
      <c r="N508" s="18"/>
      <c r="O508" s="18">
        <v>52</v>
      </c>
      <c r="P508" s="18"/>
      <c r="Q508" s="18"/>
      <c r="R508" s="18">
        <f t="shared" si="2"/>
        <v>67.60000000000001</v>
      </c>
      <c r="S508" s="18"/>
      <c r="T508" s="18"/>
      <c r="U508" s="18">
        <f t="shared" si="3"/>
        <v>67.60000000000001</v>
      </c>
      <c r="V508" s="18"/>
      <c r="W508" s="18"/>
    </row>
    <row r="509" spans="1:23" ht="12.75">
      <c r="A509" s="2">
        <v>21</v>
      </c>
      <c r="B509" s="24" t="s">
        <v>111</v>
      </c>
      <c r="C509" s="24"/>
      <c r="D509" s="24"/>
      <c r="E509" s="24"/>
      <c r="F509" s="24"/>
      <c r="G509" s="24"/>
      <c r="H509" s="24"/>
      <c r="I509" s="24"/>
      <c r="J509" s="24"/>
      <c r="K509" s="17" t="s">
        <v>291</v>
      </c>
      <c r="L509" s="17"/>
      <c r="M509" s="18">
        <v>3</v>
      </c>
      <c r="N509" s="18"/>
      <c r="O509" s="18">
        <v>16.8</v>
      </c>
      <c r="P509" s="18"/>
      <c r="Q509" s="18"/>
      <c r="R509" s="18">
        <f t="shared" si="2"/>
        <v>50.400000000000006</v>
      </c>
      <c r="S509" s="18"/>
      <c r="T509" s="18"/>
      <c r="U509" s="18">
        <f t="shared" si="3"/>
        <v>50.400000000000006</v>
      </c>
      <c r="V509" s="18"/>
      <c r="W509" s="18"/>
    </row>
    <row r="510" spans="1:23" ht="12.75">
      <c r="A510" s="2">
        <v>22</v>
      </c>
      <c r="B510" s="24" t="s">
        <v>112</v>
      </c>
      <c r="C510" s="24"/>
      <c r="D510" s="24"/>
      <c r="E510" s="24"/>
      <c r="F510" s="24"/>
      <c r="G510" s="24"/>
      <c r="H510" s="24"/>
      <c r="I510" s="24"/>
      <c r="J510" s="24"/>
      <c r="K510" s="17" t="s">
        <v>291</v>
      </c>
      <c r="L510" s="17"/>
      <c r="M510" s="18">
        <v>30</v>
      </c>
      <c r="N510" s="18"/>
      <c r="O510" s="18">
        <v>12</v>
      </c>
      <c r="P510" s="18"/>
      <c r="Q510" s="18"/>
      <c r="R510" s="18">
        <f t="shared" si="2"/>
        <v>360</v>
      </c>
      <c r="S510" s="18"/>
      <c r="T510" s="18"/>
      <c r="U510" s="18">
        <f t="shared" si="3"/>
        <v>360</v>
      </c>
      <c r="V510" s="18"/>
      <c r="W510" s="18"/>
    </row>
    <row r="511" spans="1:23" ht="12.75">
      <c r="A511" s="2">
        <v>23</v>
      </c>
      <c r="B511" s="24" t="s">
        <v>113</v>
      </c>
      <c r="C511" s="24"/>
      <c r="D511" s="24"/>
      <c r="E511" s="24"/>
      <c r="F511" s="24"/>
      <c r="G511" s="24"/>
      <c r="H511" s="24"/>
      <c r="I511" s="24"/>
      <c r="J511" s="24"/>
      <c r="K511" s="17" t="s">
        <v>292</v>
      </c>
      <c r="L511" s="17"/>
      <c r="M511" s="18">
        <v>2</v>
      </c>
      <c r="N511" s="18"/>
      <c r="O511" s="18">
        <v>22</v>
      </c>
      <c r="P511" s="18"/>
      <c r="Q511" s="18"/>
      <c r="R511" s="18">
        <f t="shared" si="2"/>
        <v>44</v>
      </c>
      <c r="S511" s="18"/>
      <c r="T511" s="18"/>
      <c r="U511" s="18">
        <f t="shared" si="3"/>
        <v>44</v>
      </c>
      <c r="V511" s="18"/>
      <c r="W511" s="18"/>
    </row>
    <row r="512" spans="1:23" ht="12.75">
      <c r="A512" s="2">
        <v>24</v>
      </c>
      <c r="B512" s="24" t="s">
        <v>5</v>
      </c>
      <c r="C512" s="24"/>
      <c r="D512" s="24"/>
      <c r="E512" s="24"/>
      <c r="F512" s="24"/>
      <c r="G512" s="24"/>
      <c r="H512" s="24"/>
      <c r="I512" s="24"/>
      <c r="J512" s="24"/>
      <c r="K512" s="17" t="s">
        <v>289</v>
      </c>
      <c r="L512" s="17"/>
      <c r="M512" s="18">
        <v>4</v>
      </c>
      <c r="N512" s="18"/>
      <c r="O512" s="18">
        <v>450.6</v>
      </c>
      <c r="P512" s="18"/>
      <c r="Q512" s="18"/>
      <c r="R512" s="18">
        <f t="shared" si="2"/>
        <v>1802.4</v>
      </c>
      <c r="S512" s="18"/>
      <c r="T512" s="18"/>
      <c r="U512" s="18">
        <f t="shared" si="3"/>
        <v>1802.4</v>
      </c>
      <c r="V512" s="18"/>
      <c r="W512" s="18"/>
    </row>
    <row r="513" spans="1:23" ht="12.75">
      <c r="A513" s="2">
        <v>25</v>
      </c>
      <c r="B513" s="24" t="s">
        <v>114</v>
      </c>
      <c r="C513" s="24"/>
      <c r="D513" s="24"/>
      <c r="E513" s="24"/>
      <c r="F513" s="24"/>
      <c r="G513" s="24"/>
      <c r="H513" s="24"/>
      <c r="I513" s="24"/>
      <c r="J513" s="24"/>
      <c r="K513" s="17" t="s">
        <v>292</v>
      </c>
      <c r="L513" s="17"/>
      <c r="M513" s="18">
        <v>0.6</v>
      </c>
      <c r="N513" s="18"/>
      <c r="O513" s="18">
        <v>23</v>
      </c>
      <c r="P513" s="18"/>
      <c r="Q513" s="18"/>
      <c r="R513" s="18">
        <f t="shared" si="2"/>
        <v>13.799999999999999</v>
      </c>
      <c r="S513" s="18"/>
      <c r="T513" s="18"/>
      <c r="U513" s="18">
        <f t="shared" si="3"/>
        <v>13.799999999999999</v>
      </c>
      <c r="V513" s="18"/>
      <c r="W513" s="18"/>
    </row>
    <row r="514" spans="1:23" ht="12.75">
      <c r="A514" s="2">
        <v>26</v>
      </c>
      <c r="B514" s="24" t="s">
        <v>115</v>
      </c>
      <c r="C514" s="24"/>
      <c r="D514" s="24"/>
      <c r="E514" s="24"/>
      <c r="F514" s="24"/>
      <c r="G514" s="24"/>
      <c r="H514" s="24"/>
      <c r="I514" s="24"/>
      <c r="J514" s="24"/>
      <c r="K514" s="17" t="s">
        <v>292</v>
      </c>
      <c r="L514" s="17"/>
      <c r="M514" s="18">
        <v>1.5</v>
      </c>
      <c r="N514" s="18"/>
      <c r="O514" s="18">
        <v>23</v>
      </c>
      <c r="P514" s="18"/>
      <c r="Q514" s="18"/>
      <c r="R514" s="18">
        <f t="shared" si="2"/>
        <v>34.5</v>
      </c>
      <c r="S514" s="18"/>
      <c r="T514" s="18"/>
      <c r="U514" s="18">
        <f t="shared" si="3"/>
        <v>34.5</v>
      </c>
      <c r="V514" s="18"/>
      <c r="W514" s="18"/>
    </row>
    <row r="515" spans="1:23" ht="12.75">
      <c r="A515" s="2">
        <v>27</v>
      </c>
      <c r="B515" s="24" t="s">
        <v>9</v>
      </c>
      <c r="C515" s="24"/>
      <c r="D515" s="24"/>
      <c r="E515" s="24"/>
      <c r="F515" s="24"/>
      <c r="G515" s="24"/>
      <c r="H515" s="24"/>
      <c r="I515" s="24"/>
      <c r="J515" s="24"/>
      <c r="K515" s="17" t="s">
        <v>289</v>
      </c>
      <c r="L515" s="17"/>
      <c r="M515" s="18">
        <v>10</v>
      </c>
      <c r="N515" s="18"/>
      <c r="O515" s="18">
        <v>4.8</v>
      </c>
      <c r="P515" s="18"/>
      <c r="Q515" s="18"/>
      <c r="R515" s="18">
        <f t="shared" si="2"/>
        <v>48</v>
      </c>
      <c r="S515" s="18"/>
      <c r="T515" s="18"/>
      <c r="U515" s="18">
        <f t="shared" si="3"/>
        <v>48</v>
      </c>
      <c r="V515" s="18"/>
      <c r="W515" s="18"/>
    </row>
    <row r="516" spans="1:23" ht="12.75">
      <c r="A516" s="2">
        <v>28</v>
      </c>
      <c r="B516" s="24" t="s">
        <v>116</v>
      </c>
      <c r="C516" s="24"/>
      <c r="D516" s="24"/>
      <c r="E516" s="24"/>
      <c r="F516" s="24"/>
      <c r="G516" s="24"/>
      <c r="H516" s="24"/>
      <c r="I516" s="24"/>
      <c r="J516" s="24"/>
      <c r="K516" s="17" t="s">
        <v>291</v>
      </c>
      <c r="L516" s="17"/>
      <c r="M516" s="18">
        <v>0.5</v>
      </c>
      <c r="N516" s="18"/>
      <c r="O516" s="18">
        <v>45</v>
      </c>
      <c r="P516" s="18"/>
      <c r="Q516" s="18"/>
      <c r="R516" s="18">
        <f t="shared" si="2"/>
        <v>22.5</v>
      </c>
      <c r="S516" s="18"/>
      <c r="T516" s="18"/>
      <c r="U516" s="18">
        <f t="shared" si="3"/>
        <v>22.5</v>
      </c>
      <c r="V516" s="18"/>
      <c r="W516" s="18"/>
    </row>
    <row r="517" spans="1:23" ht="12.75">
      <c r="A517" s="2">
        <v>29</v>
      </c>
      <c r="B517" s="24" t="s">
        <v>117</v>
      </c>
      <c r="C517" s="24"/>
      <c r="D517" s="24"/>
      <c r="E517" s="24"/>
      <c r="F517" s="24"/>
      <c r="G517" s="24"/>
      <c r="H517" s="24"/>
      <c r="I517" s="24"/>
      <c r="J517" s="24"/>
      <c r="K517" s="17" t="s">
        <v>291</v>
      </c>
      <c r="L517" s="17"/>
      <c r="M517" s="18">
        <v>6</v>
      </c>
      <c r="N517" s="18"/>
      <c r="O517" s="18">
        <v>36</v>
      </c>
      <c r="P517" s="18"/>
      <c r="Q517" s="18"/>
      <c r="R517" s="18">
        <f t="shared" si="2"/>
        <v>216</v>
      </c>
      <c r="S517" s="18"/>
      <c r="T517" s="18"/>
      <c r="U517" s="18">
        <f t="shared" si="3"/>
        <v>216</v>
      </c>
      <c r="V517" s="18"/>
      <c r="W517" s="18"/>
    </row>
    <row r="518" spans="1:23" ht="12.75">
      <c r="A518" s="2">
        <v>30</v>
      </c>
      <c r="B518" s="24" t="s">
        <v>118</v>
      </c>
      <c r="C518" s="24"/>
      <c r="D518" s="24"/>
      <c r="E518" s="24"/>
      <c r="F518" s="24"/>
      <c r="G518" s="24"/>
      <c r="H518" s="24"/>
      <c r="I518" s="24"/>
      <c r="J518" s="24"/>
      <c r="K518" s="17" t="s">
        <v>289</v>
      </c>
      <c r="L518" s="17"/>
      <c r="M518" s="18">
        <v>6</v>
      </c>
      <c r="N518" s="18"/>
      <c r="O518" s="18">
        <v>29.75</v>
      </c>
      <c r="P518" s="18"/>
      <c r="Q518" s="18"/>
      <c r="R518" s="18">
        <f t="shared" si="2"/>
        <v>178.5</v>
      </c>
      <c r="S518" s="18"/>
      <c r="T518" s="18"/>
      <c r="U518" s="18">
        <f t="shared" si="3"/>
        <v>178.5</v>
      </c>
      <c r="V518" s="18"/>
      <c r="W518" s="18"/>
    </row>
    <row r="519" spans="1:23" ht="12.75">
      <c r="A519" s="2">
        <v>31</v>
      </c>
      <c r="B519" s="24" t="s">
        <v>119</v>
      </c>
      <c r="C519" s="24"/>
      <c r="D519" s="24"/>
      <c r="E519" s="24"/>
      <c r="F519" s="24"/>
      <c r="G519" s="24"/>
      <c r="H519" s="24"/>
      <c r="I519" s="24"/>
      <c r="J519" s="24"/>
      <c r="K519" s="17" t="s">
        <v>292</v>
      </c>
      <c r="L519" s="17"/>
      <c r="M519" s="18">
        <v>6</v>
      </c>
      <c r="N519" s="18"/>
      <c r="O519" s="18">
        <v>45</v>
      </c>
      <c r="P519" s="18"/>
      <c r="Q519" s="18"/>
      <c r="R519" s="18">
        <f t="shared" si="2"/>
        <v>270</v>
      </c>
      <c r="S519" s="18"/>
      <c r="T519" s="18"/>
      <c r="U519" s="18">
        <f t="shared" si="3"/>
        <v>270</v>
      </c>
      <c r="V519" s="18"/>
      <c r="W519" s="18"/>
    </row>
    <row r="520" spans="1:23" ht="12.75">
      <c r="A520" s="2">
        <v>32</v>
      </c>
      <c r="B520" s="24" t="s">
        <v>120</v>
      </c>
      <c r="C520" s="24"/>
      <c r="D520" s="24"/>
      <c r="E520" s="24"/>
      <c r="F520" s="24"/>
      <c r="G520" s="24"/>
      <c r="H520" s="24"/>
      <c r="I520" s="24"/>
      <c r="J520" s="24"/>
      <c r="K520" s="17" t="s">
        <v>292</v>
      </c>
      <c r="L520" s="17"/>
      <c r="M520" s="18">
        <v>40</v>
      </c>
      <c r="N520" s="18"/>
      <c r="O520" s="18">
        <v>73</v>
      </c>
      <c r="P520" s="18"/>
      <c r="Q520" s="18"/>
      <c r="R520" s="18">
        <f t="shared" si="2"/>
        <v>2920</v>
      </c>
      <c r="S520" s="18"/>
      <c r="T520" s="18"/>
      <c r="U520" s="18">
        <f t="shared" si="3"/>
        <v>2920</v>
      </c>
      <c r="V520" s="18"/>
      <c r="W520" s="18"/>
    </row>
    <row r="521" spans="1:30" ht="12.75">
      <c r="A521" s="3"/>
      <c r="B521" s="25" t="s">
        <v>278</v>
      </c>
      <c r="C521" s="25"/>
      <c r="D521" s="25"/>
      <c r="E521" s="25"/>
      <c r="F521" s="25"/>
      <c r="G521" s="25"/>
      <c r="H521" s="25"/>
      <c r="I521" s="25"/>
      <c r="J521" s="25"/>
      <c r="K521" s="27"/>
      <c r="L521" s="27"/>
      <c r="M521" s="28"/>
      <c r="N521" s="28"/>
      <c r="O521" s="28"/>
      <c r="P521" s="28"/>
      <c r="Q521" s="28"/>
      <c r="R521" s="28">
        <f>SUM(R501:T520)</f>
        <v>9009.439999999999</v>
      </c>
      <c r="S521" s="28"/>
      <c r="T521" s="28"/>
      <c r="U521" s="28">
        <f>SUM(U501:W520)</f>
        <v>9009.439999999999</v>
      </c>
      <c r="V521" s="28"/>
      <c r="W521" s="28"/>
      <c r="Y521" s="19"/>
      <c r="Z521" s="19"/>
      <c r="AA521" s="19"/>
      <c r="AB521" s="19"/>
      <c r="AC521" s="19"/>
      <c r="AD521" s="19"/>
    </row>
    <row r="522" ht="3" customHeight="1"/>
    <row r="523" spans="1:23" ht="12.75">
      <c r="A523" s="23" t="s">
        <v>266</v>
      </c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</row>
    <row r="524" spans="1:23" ht="12.75">
      <c r="A524" s="23" t="s">
        <v>294</v>
      </c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</row>
    <row r="525" spans="1:23" ht="12.75">
      <c r="A525" s="23" t="s">
        <v>224</v>
      </c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</row>
    <row r="526" spans="1:23" ht="12.75">
      <c r="A526" s="23" t="s">
        <v>0</v>
      </c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</row>
    <row r="527" ht="0.75" customHeight="1"/>
    <row r="528" spans="1:23" ht="12.75">
      <c r="A528" s="17" t="s">
        <v>268</v>
      </c>
      <c r="B528" s="17" t="s">
        <v>288</v>
      </c>
      <c r="C528" s="17"/>
      <c r="D528" s="17"/>
      <c r="E528" s="17"/>
      <c r="F528" s="17"/>
      <c r="G528" s="17"/>
      <c r="H528" s="17"/>
      <c r="I528" s="17"/>
      <c r="J528" s="17" t="s">
        <v>16</v>
      </c>
      <c r="K528" s="17"/>
      <c r="L528" s="17" t="s">
        <v>287</v>
      </c>
      <c r="M528" s="17"/>
      <c r="N528" s="17" t="s">
        <v>285</v>
      </c>
      <c r="O528" s="17"/>
      <c r="P528" s="17" t="s">
        <v>295</v>
      </c>
      <c r="Q528" s="17"/>
      <c r="R528" s="17" t="s">
        <v>271</v>
      </c>
      <c r="S528" s="17"/>
      <c r="T528" s="17"/>
      <c r="U528" s="17"/>
      <c r="V528" s="17"/>
      <c r="W528" s="17"/>
    </row>
    <row r="529" spans="1:23" ht="48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 t="s">
        <v>283</v>
      </c>
      <c r="S529" s="17"/>
      <c r="T529" s="17"/>
      <c r="U529" s="17" t="s">
        <v>284</v>
      </c>
      <c r="V529" s="17"/>
      <c r="W529" s="17"/>
    </row>
    <row r="530" spans="1:23" ht="12.75">
      <c r="A530" s="5">
        <v>1</v>
      </c>
      <c r="B530" s="32">
        <v>2</v>
      </c>
      <c r="C530" s="32"/>
      <c r="D530" s="32"/>
      <c r="E530" s="32"/>
      <c r="F530" s="32"/>
      <c r="G530" s="32"/>
      <c r="H530" s="32"/>
      <c r="I530" s="32"/>
      <c r="J530" s="32">
        <v>3</v>
      </c>
      <c r="K530" s="32"/>
      <c r="L530" s="32">
        <v>4</v>
      </c>
      <c r="M530" s="32"/>
      <c r="N530" s="32">
        <v>5</v>
      </c>
      <c r="O530" s="32"/>
      <c r="P530" s="32">
        <v>6</v>
      </c>
      <c r="Q530" s="32"/>
      <c r="R530" s="32">
        <v>7</v>
      </c>
      <c r="S530" s="32"/>
      <c r="T530" s="32"/>
      <c r="U530" s="32">
        <v>8</v>
      </c>
      <c r="V530" s="32"/>
      <c r="W530" s="32"/>
    </row>
    <row r="531" spans="1:23" ht="12.75">
      <c r="A531" s="2"/>
      <c r="B531" s="25" t="s">
        <v>122</v>
      </c>
      <c r="C531" s="25"/>
      <c r="D531" s="25"/>
      <c r="E531" s="25"/>
      <c r="F531" s="25"/>
      <c r="G531" s="25"/>
      <c r="H531" s="25"/>
      <c r="I531" s="25"/>
      <c r="J531" s="33"/>
      <c r="K531" s="33"/>
      <c r="L531" s="17"/>
      <c r="M531" s="17"/>
      <c r="N531" s="18"/>
      <c r="O531" s="18"/>
      <c r="P531" s="17"/>
      <c r="Q531" s="17"/>
      <c r="R531" s="18"/>
      <c r="S531" s="18"/>
      <c r="T531" s="18"/>
      <c r="U531" s="18"/>
      <c r="V531" s="18"/>
      <c r="W531" s="18"/>
    </row>
    <row r="532" spans="1:23" ht="12.75">
      <c r="A532" s="2">
        <v>1</v>
      </c>
      <c r="B532" s="24" t="s">
        <v>103</v>
      </c>
      <c r="C532" s="24"/>
      <c r="D532" s="24"/>
      <c r="E532" s="24"/>
      <c r="F532" s="24"/>
      <c r="G532" s="24"/>
      <c r="H532" s="24"/>
      <c r="I532" s="24"/>
      <c r="J532" s="16">
        <v>0.25</v>
      </c>
      <c r="K532" s="16"/>
      <c r="L532" s="17" t="s">
        <v>289</v>
      </c>
      <c r="M532" s="17"/>
      <c r="N532" s="18">
        <v>120.6</v>
      </c>
      <c r="O532" s="18"/>
      <c r="P532" s="17">
        <v>1</v>
      </c>
      <c r="Q532" s="17"/>
      <c r="R532" s="18">
        <f aca="true" t="shared" si="4" ref="R532:R578">J532*N532*P532</f>
        <v>30.15</v>
      </c>
      <c r="S532" s="18"/>
      <c r="T532" s="18"/>
      <c r="U532" s="18">
        <f aca="true" t="shared" si="5" ref="U532:U578">R532*$S$11</f>
        <v>30.15</v>
      </c>
      <c r="V532" s="18"/>
      <c r="W532" s="18"/>
    </row>
    <row r="533" spans="1:23" ht="12.75">
      <c r="A533" s="2">
        <v>2</v>
      </c>
      <c r="B533" s="24" t="s">
        <v>297</v>
      </c>
      <c r="C533" s="24"/>
      <c r="D533" s="24"/>
      <c r="E533" s="24"/>
      <c r="F533" s="24"/>
      <c r="G533" s="24"/>
      <c r="H533" s="24"/>
      <c r="I533" s="24"/>
      <c r="J533" s="16">
        <v>0.1</v>
      </c>
      <c r="K533" s="16"/>
      <c r="L533" s="17" t="s">
        <v>289</v>
      </c>
      <c r="M533" s="17"/>
      <c r="N533" s="18">
        <v>140</v>
      </c>
      <c r="O533" s="18"/>
      <c r="P533" s="17">
        <v>2</v>
      </c>
      <c r="Q533" s="17"/>
      <c r="R533" s="18">
        <f t="shared" si="4"/>
        <v>28</v>
      </c>
      <c r="S533" s="18"/>
      <c r="T533" s="18"/>
      <c r="U533" s="18">
        <f t="shared" si="5"/>
        <v>28</v>
      </c>
      <c r="V533" s="18"/>
      <c r="W533" s="18"/>
    </row>
    <row r="534" spans="1:23" ht="12.75">
      <c r="A534" s="2">
        <v>3</v>
      </c>
      <c r="B534" s="24" t="s">
        <v>298</v>
      </c>
      <c r="C534" s="24"/>
      <c r="D534" s="24"/>
      <c r="E534" s="24"/>
      <c r="F534" s="24"/>
      <c r="G534" s="24"/>
      <c r="H534" s="24"/>
      <c r="I534" s="24"/>
      <c r="J534" s="16">
        <v>0.04</v>
      </c>
      <c r="K534" s="16"/>
      <c r="L534" s="17" t="s">
        <v>289</v>
      </c>
      <c r="M534" s="17"/>
      <c r="N534" s="18">
        <v>45</v>
      </c>
      <c r="O534" s="18"/>
      <c r="P534" s="17">
        <v>1</v>
      </c>
      <c r="Q534" s="17"/>
      <c r="R534" s="18">
        <f t="shared" si="4"/>
        <v>1.8</v>
      </c>
      <c r="S534" s="18"/>
      <c r="T534" s="18"/>
      <c r="U534" s="18">
        <f t="shared" si="5"/>
        <v>1.8</v>
      </c>
      <c r="V534" s="18"/>
      <c r="W534" s="18"/>
    </row>
    <row r="535" spans="1:23" ht="12.75">
      <c r="A535" s="2">
        <v>4</v>
      </c>
      <c r="B535" s="24" t="s">
        <v>123</v>
      </c>
      <c r="C535" s="24"/>
      <c r="D535" s="24"/>
      <c r="E535" s="24"/>
      <c r="F535" s="24"/>
      <c r="G535" s="24"/>
      <c r="H535" s="24"/>
      <c r="I535" s="24"/>
      <c r="J535" s="16">
        <v>0.1</v>
      </c>
      <c r="K535" s="16"/>
      <c r="L535" s="17" t="s">
        <v>289</v>
      </c>
      <c r="M535" s="17"/>
      <c r="N535" s="18">
        <v>101.7</v>
      </c>
      <c r="O535" s="18"/>
      <c r="P535" s="17">
        <v>1</v>
      </c>
      <c r="Q535" s="17"/>
      <c r="R535" s="18">
        <f t="shared" si="4"/>
        <v>10.170000000000002</v>
      </c>
      <c r="S535" s="18"/>
      <c r="T535" s="18"/>
      <c r="U535" s="18">
        <f t="shared" si="5"/>
        <v>10.170000000000002</v>
      </c>
      <c r="V535" s="18"/>
      <c r="W535" s="18"/>
    </row>
    <row r="536" spans="1:23" ht="12.75">
      <c r="A536" s="2">
        <v>5</v>
      </c>
      <c r="B536" s="24" t="s">
        <v>11</v>
      </c>
      <c r="C536" s="24"/>
      <c r="D536" s="24"/>
      <c r="E536" s="24"/>
      <c r="F536" s="24"/>
      <c r="G536" s="24"/>
      <c r="H536" s="24"/>
      <c r="I536" s="24"/>
      <c r="J536" s="16">
        <v>0.1</v>
      </c>
      <c r="K536" s="16"/>
      <c r="L536" s="17" t="s">
        <v>289</v>
      </c>
      <c r="M536" s="17"/>
      <c r="N536" s="18">
        <v>135.4</v>
      </c>
      <c r="O536" s="18"/>
      <c r="P536" s="17">
        <v>2</v>
      </c>
      <c r="Q536" s="17"/>
      <c r="R536" s="18">
        <f t="shared" si="4"/>
        <v>27.080000000000002</v>
      </c>
      <c r="S536" s="18"/>
      <c r="T536" s="18"/>
      <c r="U536" s="18">
        <f t="shared" si="5"/>
        <v>27.080000000000002</v>
      </c>
      <c r="V536" s="18"/>
      <c r="W536" s="18"/>
    </row>
    <row r="537" spans="1:23" ht="12.75">
      <c r="A537" s="2">
        <v>6</v>
      </c>
      <c r="B537" s="24" t="s">
        <v>12</v>
      </c>
      <c r="C537" s="24"/>
      <c r="D537" s="24"/>
      <c r="E537" s="24"/>
      <c r="F537" s="24"/>
      <c r="G537" s="24"/>
      <c r="H537" s="24"/>
      <c r="I537" s="24"/>
      <c r="J537" s="16">
        <v>0.13</v>
      </c>
      <c r="K537" s="16"/>
      <c r="L537" s="17" t="s">
        <v>289</v>
      </c>
      <c r="M537" s="17"/>
      <c r="N537" s="18">
        <v>20</v>
      </c>
      <c r="O537" s="18"/>
      <c r="P537" s="17">
        <v>1</v>
      </c>
      <c r="Q537" s="17"/>
      <c r="R537" s="18">
        <f t="shared" si="4"/>
        <v>2.6</v>
      </c>
      <c r="S537" s="18"/>
      <c r="T537" s="18"/>
      <c r="U537" s="18">
        <f t="shared" si="5"/>
        <v>2.6</v>
      </c>
      <c r="V537" s="18"/>
      <c r="W537" s="18"/>
    </row>
    <row r="538" spans="1:23" ht="12.75">
      <c r="A538" s="2">
        <v>7</v>
      </c>
      <c r="B538" s="24" t="s">
        <v>13</v>
      </c>
      <c r="C538" s="24"/>
      <c r="D538" s="24"/>
      <c r="E538" s="24"/>
      <c r="F538" s="24"/>
      <c r="G538" s="24"/>
      <c r="H538" s="24"/>
      <c r="I538" s="24"/>
      <c r="J538" s="16">
        <v>0.03</v>
      </c>
      <c r="K538" s="16"/>
      <c r="L538" s="17" t="s">
        <v>289</v>
      </c>
      <c r="M538" s="17"/>
      <c r="N538" s="18">
        <v>364.41</v>
      </c>
      <c r="O538" s="18"/>
      <c r="P538" s="17">
        <v>1</v>
      </c>
      <c r="Q538" s="17"/>
      <c r="R538" s="18">
        <f t="shared" si="4"/>
        <v>10.9323</v>
      </c>
      <c r="S538" s="18"/>
      <c r="T538" s="18"/>
      <c r="U538" s="18">
        <f t="shared" si="5"/>
        <v>10.9323</v>
      </c>
      <c r="V538" s="18"/>
      <c r="W538" s="18"/>
    </row>
    <row r="539" spans="1:23" ht="12.75">
      <c r="A539" s="2">
        <v>8</v>
      </c>
      <c r="B539" s="24" t="s">
        <v>14</v>
      </c>
      <c r="C539" s="24"/>
      <c r="D539" s="24"/>
      <c r="E539" s="24"/>
      <c r="F539" s="24"/>
      <c r="G539" s="24"/>
      <c r="H539" s="24"/>
      <c r="I539" s="24"/>
      <c r="J539" s="16">
        <v>0.05</v>
      </c>
      <c r="K539" s="16"/>
      <c r="L539" s="17" t="s">
        <v>289</v>
      </c>
      <c r="M539" s="17"/>
      <c r="N539" s="18">
        <v>600</v>
      </c>
      <c r="O539" s="18"/>
      <c r="P539" s="17">
        <v>1</v>
      </c>
      <c r="Q539" s="17"/>
      <c r="R539" s="18">
        <f t="shared" si="4"/>
        <v>30</v>
      </c>
      <c r="S539" s="18"/>
      <c r="T539" s="18"/>
      <c r="U539" s="18">
        <f t="shared" si="5"/>
        <v>30</v>
      </c>
      <c r="V539" s="18"/>
      <c r="W539" s="18"/>
    </row>
    <row r="540" spans="1:23" ht="12.75">
      <c r="A540" s="2">
        <v>9</v>
      </c>
      <c r="B540" s="24" t="s">
        <v>124</v>
      </c>
      <c r="C540" s="24"/>
      <c r="D540" s="24"/>
      <c r="E540" s="24"/>
      <c r="F540" s="24"/>
      <c r="G540" s="24"/>
      <c r="H540" s="24"/>
      <c r="I540" s="24"/>
      <c r="J540" s="16">
        <v>0.05</v>
      </c>
      <c r="K540" s="16"/>
      <c r="L540" s="17" t="s">
        <v>289</v>
      </c>
      <c r="M540" s="17"/>
      <c r="N540" s="18">
        <v>310</v>
      </c>
      <c r="O540" s="18"/>
      <c r="P540" s="17">
        <v>1</v>
      </c>
      <c r="Q540" s="17"/>
      <c r="R540" s="18">
        <f t="shared" si="4"/>
        <v>15.5</v>
      </c>
      <c r="S540" s="18"/>
      <c r="T540" s="18"/>
      <c r="U540" s="18">
        <f t="shared" si="5"/>
        <v>15.5</v>
      </c>
      <c r="V540" s="18"/>
      <c r="W540" s="18"/>
    </row>
    <row r="541" spans="1:23" ht="12.75">
      <c r="A541" s="2">
        <v>10</v>
      </c>
      <c r="B541" s="24" t="s">
        <v>125</v>
      </c>
      <c r="C541" s="24"/>
      <c r="D541" s="24"/>
      <c r="E541" s="24"/>
      <c r="F541" s="24"/>
      <c r="G541" s="24"/>
      <c r="H541" s="24"/>
      <c r="I541" s="24"/>
      <c r="J541" s="16">
        <v>0.1</v>
      </c>
      <c r="K541" s="16"/>
      <c r="L541" s="17" t="s">
        <v>289</v>
      </c>
      <c r="M541" s="17"/>
      <c r="N541" s="18">
        <v>172.72</v>
      </c>
      <c r="O541" s="18"/>
      <c r="P541" s="17">
        <v>1</v>
      </c>
      <c r="Q541" s="17"/>
      <c r="R541" s="18">
        <f t="shared" si="4"/>
        <v>17.272000000000002</v>
      </c>
      <c r="S541" s="18"/>
      <c r="T541" s="18"/>
      <c r="U541" s="18">
        <f t="shared" si="5"/>
        <v>17.272000000000002</v>
      </c>
      <c r="V541" s="18"/>
      <c r="W541" s="18"/>
    </row>
    <row r="542" spans="1:23" ht="12.75">
      <c r="A542" s="2">
        <v>11</v>
      </c>
      <c r="B542" s="24" t="s">
        <v>126</v>
      </c>
      <c r="C542" s="24"/>
      <c r="D542" s="24"/>
      <c r="E542" s="24"/>
      <c r="F542" s="24"/>
      <c r="G542" s="24"/>
      <c r="H542" s="24"/>
      <c r="I542" s="24"/>
      <c r="J542" s="16">
        <v>0.05</v>
      </c>
      <c r="K542" s="16"/>
      <c r="L542" s="17" t="s">
        <v>289</v>
      </c>
      <c r="M542" s="17"/>
      <c r="N542" s="18">
        <v>45</v>
      </c>
      <c r="O542" s="18"/>
      <c r="P542" s="17">
        <v>1</v>
      </c>
      <c r="Q542" s="17"/>
      <c r="R542" s="18">
        <f t="shared" si="4"/>
        <v>2.25</v>
      </c>
      <c r="S542" s="18"/>
      <c r="T542" s="18"/>
      <c r="U542" s="18">
        <f t="shared" si="5"/>
        <v>2.25</v>
      </c>
      <c r="V542" s="18"/>
      <c r="W542" s="18"/>
    </row>
    <row r="543" spans="1:23" ht="12.75">
      <c r="A543" s="2">
        <v>12</v>
      </c>
      <c r="B543" s="24" t="s">
        <v>127</v>
      </c>
      <c r="C543" s="24"/>
      <c r="D543" s="24"/>
      <c r="E543" s="24"/>
      <c r="F543" s="24"/>
      <c r="G543" s="24"/>
      <c r="H543" s="24"/>
      <c r="I543" s="24"/>
      <c r="J543" s="16">
        <v>0.08</v>
      </c>
      <c r="K543" s="16"/>
      <c r="L543" s="17" t="s">
        <v>289</v>
      </c>
      <c r="M543" s="17"/>
      <c r="N543" s="18">
        <v>80</v>
      </c>
      <c r="O543" s="18"/>
      <c r="P543" s="17">
        <v>1</v>
      </c>
      <c r="Q543" s="17"/>
      <c r="R543" s="18">
        <f t="shared" si="4"/>
        <v>6.4</v>
      </c>
      <c r="S543" s="18"/>
      <c r="T543" s="18"/>
      <c r="U543" s="18">
        <f t="shared" si="5"/>
        <v>6.4</v>
      </c>
      <c r="V543" s="18"/>
      <c r="W543" s="18"/>
    </row>
    <row r="544" spans="1:23" ht="12.75">
      <c r="A544" s="2">
        <v>13</v>
      </c>
      <c r="B544" s="24" t="s">
        <v>300</v>
      </c>
      <c r="C544" s="24"/>
      <c r="D544" s="24"/>
      <c r="E544" s="24"/>
      <c r="F544" s="24"/>
      <c r="G544" s="24"/>
      <c r="H544" s="24"/>
      <c r="I544" s="24"/>
      <c r="J544" s="16">
        <v>0.1</v>
      </c>
      <c r="K544" s="16"/>
      <c r="L544" s="17" t="s">
        <v>289</v>
      </c>
      <c r="M544" s="17"/>
      <c r="N544" s="18">
        <v>52</v>
      </c>
      <c r="O544" s="18"/>
      <c r="P544" s="17">
        <v>1</v>
      </c>
      <c r="Q544" s="17"/>
      <c r="R544" s="18">
        <f t="shared" si="4"/>
        <v>5.2</v>
      </c>
      <c r="S544" s="18"/>
      <c r="T544" s="18"/>
      <c r="U544" s="18">
        <f t="shared" si="5"/>
        <v>5.2</v>
      </c>
      <c r="V544" s="18"/>
      <c r="W544" s="18"/>
    </row>
    <row r="545" spans="1:23" ht="12.75">
      <c r="A545" s="2">
        <v>14</v>
      </c>
      <c r="B545" s="24" t="s">
        <v>301</v>
      </c>
      <c r="C545" s="24"/>
      <c r="D545" s="24"/>
      <c r="E545" s="24"/>
      <c r="F545" s="24"/>
      <c r="G545" s="24"/>
      <c r="H545" s="24"/>
      <c r="I545" s="24"/>
      <c r="J545" s="16">
        <v>0.05</v>
      </c>
      <c r="K545" s="16"/>
      <c r="L545" s="17" t="s">
        <v>289</v>
      </c>
      <c r="M545" s="17"/>
      <c r="N545" s="18">
        <v>600</v>
      </c>
      <c r="O545" s="18"/>
      <c r="P545" s="17">
        <v>1</v>
      </c>
      <c r="Q545" s="17"/>
      <c r="R545" s="18">
        <f t="shared" si="4"/>
        <v>30</v>
      </c>
      <c r="S545" s="18"/>
      <c r="T545" s="18"/>
      <c r="U545" s="18">
        <f t="shared" si="5"/>
        <v>30</v>
      </c>
      <c r="V545" s="18"/>
      <c r="W545" s="18"/>
    </row>
    <row r="546" spans="1:23" ht="12.75">
      <c r="A546" s="2">
        <v>15</v>
      </c>
      <c r="B546" s="24" t="s">
        <v>128</v>
      </c>
      <c r="C546" s="24"/>
      <c r="D546" s="24"/>
      <c r="E546" s="24"/>
      <c r="F546" s="24"/>
      <c r="G546" s="24"/>
      <c r="H546" s="24"/>
      <c r="I546" s="24"/>
      <c r="J546" s="16">
        <v>0.06</v>
      </c>
      <c r="K546" s="16"/>
      <c r="L546" s="17" t="s">
        <v>289</v>
      </c>
      <c r="M546" s="17"/>
      <c r="N546" s="18">
        <v>150</v>
      </c>
      <c r="O546" s="18"/>
      <c r="P546" s="17">
        <v>1</v>
      </c>
      <c r="Q546" s="17"/>
      <c r="R546" s="18">
        <f t="shared" si="4"/>
        <v>9</v>
      </c>
      <c r="S546" s="18"/>
      <c r="T546" s="18"/>
      <c r="U546" s="18">
        <f t="shared" si="5"/>
        <v>9</v>
      </c>
      <c r="V546" s="18"/>
      <c r="W546" s="18"/>
    </row>
    <row r="547" spans="1:23" ht="12.75">
      <c r="A547" s="2">
        <v>16</v>
      </c>
      <c r="B547" s="24" t="s">
        <v>129</v>
      </c>
      <c r="C547" s="24"/>
      <c r="D547" s="24"/>
      <c r="E547" s="24"/>
      <c r="F547" s="24"/>
      <c r="G547" s="24"/>
      <c r="H547" s="24"/>
      <c r="I547" s="24"/>
      <c r="J547" s="16">
        <v>0.25</v>
      </c>
      <c r="K547" s="16"/>
      <c r="L547" s="17" t="s">
        <v>289</v>
      </c>
      <c r="M547" s="17"/>
      <c r="N547" s="18">
        <v>58.1</v>
      </c>
      <c r="O547" s="18"/>
      <c r="P547" s="17">
        <v>1</v>
      </c>
      <c r="Q547" s="17"/>
      <c r="R547" s="18">
        <f t="shared" si="4"/>
        <v>14.525</v>
      </c>
      <c r="S547" s="18"/>
      <c r="T547" s="18"/>
      <c r="U547" s="18">
        <f t="shared" si="5"/>
        <v>14.525</v>
      </c>
      <c r="V547" s="18"/>
      <c r="W547" s="18"/>
    </row>
    <row r="548" spans="1:23" ht="12.75">
      <c r="A548" s="2">
        <v>17</v>
      </c>
      <c r="B548" s="24" t="s">
        <v>130</v>
      </c>
      <c r="C548" s="24"/>
      <c r="D548" s="24"/>
      <c r="E548" s="24"/>
      <c r="F548" s="24"/>
      <c r="G548" s="24"/>
      <c r="H548" s="24"/>
      <c r="I548" s="24"/>
      <c r="J548" s="16">
        <v>0.2</v>
      </c>
      <c r="K548" s="16"/>
      <c r="L548" s="17" t="s">
        <v>289</v>
      </c>
      <c r="M548" s="17"/>
      <c r="N548" s="18">
        <v>413.7</v>
      </c>
      <c r="O548" s="18"/>
      <c r="P548" s="17">
        <v>1</v>
      </c>
      <c r="Q548" s="17"/>
      <c r="R548" s="18">
        <f t="shared" si="4"/>
        <v>82.74000000000001</v>
      </c>
      <c r="S548" s="18"/>
      <c r="T548" s="18"/>
      <c r="U548" s="18">
        <f t="shared" si="5"/>
        <v>82.74000000000001</v>
      </c>
      <c r="V548" s="18"/>
      <c r="W548" s="18"/>
    </row>
    <row r="549" spans="1:23" ht="12.75">
      <c r="A549" s="2">
        <v>18</v>
      </c>
      <c r="B549" s="24" t="s">
        <v>131</v>
      </c>
      <c r="C549" s="24"/>
      <c r="D549" s="24"/>
      <c r="E549" s="24"/>
      <c r="F549" s="24"/>
      <c r="G549" s="24"/>
      <c r="H549" s="24"/>
      <c r="I549" s="24"/>
      <c r="J549" s="16">
        <v>0.15</v>
      </c>
      <c r="K549" s="16"/>
      <c r="L549" s="17" t="s">
        <v>289</v>
      </c>
      <c r="M549" s="17"/>
      <c r="N549" s="18">
        <v>1030</v>
      </c>
      <c r="O549" s="18"/>
      <c r="P549" s="17">
        <v>1</v>
      </c>
      <c r="Q549" s="17"/>
      <c r="R549" s="18">
        <f t="shared" si="4"/>
        <v>154.5</v>
      </c>
      <c r="S549" s="18"/>
      <c r="T549" s="18"/>
      <c r="U549" s="18">
        <f t="shared" si="5"/>
        <v>154.5</v>
      </c>
      <c r="V549" s="18"/>
      <c r="W549" s="18"/>
    </row>
    <row r="550" spans="1:23" ht="12.75">
      <c r="A550" s="2">
        <v>19</v>
      </c>
      <c r="B550" s="24" t="s">
        <v>132</v>
      </c>
      <c r="C550" s="24"/>
      <c r="D550" s="24"/>
      <c r="E550" s="24"/>
      <c r="F550" s="24"/>
      <c r="G550" s="24"/>
      <c r="H550" s="24"/>
      <c r="I550" s="24"/>
      <c r="J550" s="16">
        <v>0.1</v>
      </c>
      <c r="K550" s="16"/>
      <c r="L550" s="17" t="s">
        <v>289</v>
      </c>
      <c r="M550" s="17"/>
      <c r="N550" s="18">
        <v>31</v>
      </c>
      <c r="O550" s="18"/>
      <c r="P550" s="17">
        <v>1</v>
      </c>
      <c r="Q550" s="17"/>
      <c r="R550" s="18">
        <f t="shared" si="4"/>
        <v>3.1</v>
      </c>
      <c r="S550" s="18"/>
      <c r="T550" s="18"/>
      <c r="U550" s="18">
        <f t="shared" si="5"/>
        <v>3.1</v>
      </c>
      <c r="V550" s="18"/>
      <c r="W550" s="18"/>
    </row>
    <row r="551" spans="1:23" ht="12.75">
      <c r="A551" s="2">
        <v>20</v>
      </c>
      <c r="B551" s="24" t="s">
        <v>296</v>
      </c>
      <c r="C551" s="24"/>
      <c r="D551" s="24"/>
      <c r="E551" s="24"/>
      <c r="F551" s="24"/>
      <c r="G551" s="24"/>
      <c r="H551" s="24"/>
      <c r="I551" s="24"/>
      <c r="J551" s="16">
        <v>0.15</v>
      </c>
      <c r="K551" s="16"/>
      <c r="L551" s="17" t="s">
        <v>289</v>
      </c>
      <c r="M551" s="17"/>
      <c r="N551" s="18">
        <v>18</v>
      </c>
      <c r="O551" s="18"/>
      <c r="P551" s="17">
        <v>2</v>
      </c>
      <c r="Q551" s="17"/>
      <c r="R551" s="18">
        <f t="shared" si="4"/>
        <v>5.3999999999999995</v>
      </c>
      <c r="S551" s="18"/>
      <c r="T551" s="18"/>
      <c r="U551" s="18">
        <f t="shared" si="5"/>
        <v>5.3999999999999995</v>
      </c>
      <c r="V551" s="18"/>
      <c r="W551" s="18"/>
    </row>
    <row r="552" spans="1:23" ht="12.75">
      <c r="A552" s="2">
        <v>21</v>
      </c>
      <c r="B552" s="24" t="s">
        <v>299</v>
      </c>
      <c r="C552" s="24"/>
      <c r="D552" s="24"/>
      <c r="E552" s="24"/>
      <c r="F552" s="24"/>
      <c r="G552" s="24"/>
      <c r="H552" s="24"/>
      <c r="I552" s="24"/>
      <c r="J552" s="16">
        <v>0.07</v>
      </c>
      <c r="K552" s="16"/>
      <c r="L552" s="17" t="s">
        <v>289</v>
      </c>
      <c r="M552" s="17"/>
      <c r="N552" s="18">
        <v>310</v>
      </c>
      <c r="O552" s="18"/>
      <c r="P552" s="17">
        <v>1</v>
      </c>
      <c r="Q552" s="17"/>
      <c r="R552" s="18">
        <f t="shared" si="4"/>
        <v>21.700000000000003</v>
      </c>
      <c r="S552" s="18"/>
      <c r="T552" s="18"/>
      <c r="U552" s="18">
        <f t="shared" si="5"/>
        <v>21.700000000000003</v>
      </c>
      <c r="V552" s="18"/>
      <c r="W552" s="18"/>
    </row>
    <row r="553" spans="1:23" ht="12.75">
      <c r="A553" s="2">
        <v>22</v>
      </c>
      <c r="B553" s="24" t="s">
        <v>134</v>
      </c>
      <c r="C553" s="24"/>
      <c r="D553" s="24"/>
      <c r="E553" s="24"/>
      <c r="F553" s="24"/>
      <c r="G553" s="24"/>
      <c r="H553" s="24"/>
      <c r="I553" s="24"/>
      <c r="J553" s="16">
        <v>0.35</v>
      </c>
      <c r="K553" s="16"/>
      <c r="L553" s="17" t="s">
        <v>289</v>
      </c>
      <c r="M553" s="17"/>
      <c r="N553" s="18">
        <v>21</v>
      </c>
      <c r="O553" s="18"/>
      <c r="P553" s="17">
        <v>1</v>
      </c>
      <c r="Q553" s="17"/>
      <c r="R553" s="18">
        <f t="shared" si="4"/>
        <v>7.35</v>
      </c>
      <c r="S553" s="18"/>
      <c r="T553" s="18"/>
      <c r="U553" s="18">
        <f t="shared" si="5"/>
        <v>7.35</v>
      </c>
      <c r="V553" s="18"/>
      <c r="W553" s="18"/>
    </row>
    <row r="554" spans="1:23" ht="12.75">
      <c r="A554" s="2">
        <v>23</v>
      </c>
      <c r="B554" s="24" t="s">
        <v>135</v>
      </c>
      <c r="C554" s="24"/>
      <c r="D554" s="24"/>
      <c r="E554" s="24"/>
      <c r="F554" s="24"/>
      <c r="G554" s="24"/>
      <c r="H554" s="24"/>
      <c r="I554" s="24"/>
      <c r="J554" s="16">
        <v>0.18</v>
      </c>
      <c r="K554" s="16"/>
      <c r="L554" s="17" t="s">
        <v>289</v>
      </c>
      <c r="M554" s="17"/>
      <c r="N554" s="18">
        <v>180</v>
      </c>
      <c r="O554" s="18"/>
      <c r="P554" s="17">
        <v>1</v>
      </c>
      <c r="Q554" s="17"/>
      <c r="R554" s="18">
        <f t="shared" si="4"/>
        <v>32.4</v>
      </c>
      <c r="S554" s="18"/>
      <c r="T554" s="18"/>
      <c r="U554" s="18">
        <f t="shared" si="5"/>
        <v>32.4</v>
      </c>
      <c r="V554" s="18"/>
      <c r="W554" s="18"/>
    </row>
    <row r="555" spans="1:23" ht="12.75">
      <c r="A555" s="2">
        <v>24</v>
      </c>
      <c r="B555" s="24" t="s">
        <v>136</v>
      </c>
      <c r="C555" s="24"/>
      <c r="D555" s="24"/>
      <c r="E555" s="24"/>
      <c r="F555" s="24"/>
      <c r="G555" s="24"/>
      <c r="H555" s="24"/>
      <c r="I555" s="24"/>
      <c r="J555" s="16">
        <v>0.07</v>
      </c>
      <c r="K555" s="16"/>
      <c r="L555" s="17" t="s">
        <v>289</v>
      </c>
      <c r="M555" s="17"/>
      <c r="N555" s="18">
        <v>38</v>
      </c>
      <c r="O555" s="18"/>
      <c r="P555" s="17">
        <v>1</v>
      </c>
      <c r="Q555" s="17"/>
      <c r="R555" s="18">
        <f t="shared" si="4"/>
        <v>2.66</v>
      </c>
      <c r="S555" s="18"/>
      <c r="T555" s="18"/>
      <c r="U555" s="18">
        <f t="shared" si="5"/>
        <v>2.66</v>
      </c>
      <c r="V555" s="18"/>
      <c r="W555" s="18"/>
    </row>
    <row r="556" spans="1:23" ht="12.75">
      <c r="A556" s="2">
        <v>25</v>
      </c>
      <c r="B556" s="24" t="s">
        <v>137</v>
      </c>
      <c r="C556" s="24"/>
      <c r="D556" s="24"/>
      <c r="E556" s="24"/>
      <c r="F556" s="24"/>
      <c r="G556" s="24"/>
      <c r="H556" s="24"/>
      <c r="I556" s="24"/>
      <c r="J556" s="16">
        <v>0.06</v>
      </c>
      <c r="K556" s="16"/>
      <c r="L556" s="17" t="s">
        <v>289</v>
      </c>
      <c r="M556" s="17"/>
      <c r="N556" s="18">
        <v>15</v>
      </c>
      <c r="O556" s="18"/>
      <c r="P556" s="17">
        <v>1</v>
      </c>
      <c r="Q556" s="17"/>
      <c r="R556" s="18">
        <f t="shared" si="4"/>
        <v>0.8999999999999999</v>
      </c>
      <c r="S556" s="18"/>
      <c r="T556" s="18"/>
      <c r="U556" s="18">
        <f t="shared" si="5"/>
        <v>0.8999999999999999</v>
      </c>
      <c r="V556" s="18"/>
      <c r="W556" s="18"/>
    </row>
    <row r="557" spans="1:23" ht="12.75">
      <c r="A557" s="2">
        <v>26</v>
      </c>
      <c r="B557" s="24" t="s">
        <v>138</v>
      </c>
      <c r="C557" s="24"/>
      <c r="D557" s="24"/>
      <c r="E557" s="24"/>
      <c r="F557" s="24"/>
      <c r="G557" s="24"/>
      <c r="H557" s="24"/>
      <c r="I557" s="24"/>
      <c r="J557" s="16">
        <v>0.15</v>
      </c>
      <c r="K557" s="16"/>
      <c r="L557" s="17" t="s">
        <v>289</v>
      </c>
      <c r="M557" s="17"/>
      <c r="N557" s="18">
        <v>50.85</v>
      </c>
      <c r="O557" s="18"/>
      <c r="P557" s="17">
        <v>1</v>
      </c>
      <c r="Q557" s="17"/>
      <c r="R557" s="18">
        <f t="shared" si="4"/>
        <v>7.6274999999999995</v>
      </c>
      <c r="S557" s="18"/>
      <c r="T557" s="18"/>
      <c r="U557" s="18">
        <f t="shared" si="5"/>
        <v>7.6274999999999995</v>
      </c>
      <c r="V557" s="18"/>
      <c r="W557" s="18"/>
    </row>
    <row r="558" spans="1:23" ht="26.25" customHeight="1">
      <c r="A558" s="2">
        <v>27</v>
      </c>
      <c r="B558" s="24" t="s">
        <v>139</v>
      </c>
      <c r="C558" s="24"/>
      <c r="D558" s="24"/>
      <c r="E558" s="24"/>
      <c r="F558" s="24"/>
      <c r="G558" s="24"/>
      <c r="H558" s="24"/>
      <c r="I558" s="24"/>
      <c r="J558" s="16">
        <v>0.15</v>
      </c>
      <c r="K558" s="16"/>
      <c r="L558" s="17" t="s">
        <v>293</v>
      </c>
      <c r="M558" s="17"/>
      <c r="N558" s="18">
        <v>560</v>
      </c>
      <c r="O558" s="18"/>
      <c r="P558" s="17">
        <v>1</v>
      </c>
      <c r="Q558" s="17"/>
      <c r="R558" s="18">
        <f t="shared" si="4"/>
        <v>84</v>
      </c>
      <c r="S558" s="18"/>
      <c r="T558" s="18"/>
      <c r="U558" s="18">
        <f t="shared" si="5"/>
        <v>84</v>
      </c>
      <c r="V558" s="18"/>
      <c r="W558" s="18"/>
    </row>
    <row r="559" spans="1:23" ht="12.75">
      <c r="A559" s="2">
        <v>28</v>
      </c>
      <c r="B559" s="24" t="s">
        <v>140</v>
      </c>
      <c r="C559" s="24"/>
      <c r="D559" s="24"/>
      <c r="E559" s="24"/>
      <c r="F559" s="24"/>
      <c r="G559" s="24"/>
      <c r="H559" s="24"/>
      <c r="I559" s="24"/>
      <c r="J559" s="16">
        <v>0.05</v>
      </c>
      <c r="K559" s="16"/>
      <c r="L559" s="17" t="s">
        <v>293</v>
      </c>
      <c r="M559" s="17"/>
      <c r="N559" s="18">
        <v>48</v>
      </c>
      <c r="O559" s="18"/>
      <c r="P559" s="17">
        <v>1</v>
      </c>
      <c r="Q559" s="17"/>
      <c r="R559" s="18">
        <f t="shared" si="4"/>
        <v>2.4000000000000004</v>
      </c>
      <c r="S559" s="18"/>
      <c r="T559" s="18"/>
      <c r="U559" s="18">
        <f t="shared" si="5"/>
        <v>2.4000000000000004</v>
      </c>
      <c r="V559" s="18"/>
      <c r="W559" s="18"/>
    </row>
    <row r="560" spans="1:23" ht="12.75">
      <c r="A560" s="2">
        <v>29</v>
      </c>
      <c r="B560" s="24" t="s">
        <v>141</v>
      </c>
      <c r="C560" s="24"/>
      <c r="D560" s="24"/>
      <c r="E560" s="24"/>
      <c r="F560" s="24"/>
      <c r="G560" s="24"/>
      <c r="H560" s="24"/>
      <c r="I560" s="24"/>
      <c r="J560" s="16">
        <v>0.05</v>
      </c>
      <c r="K560" s="16"/>
      <c r="L560" s="17" t="s">
        <v>293</v>
      </c>
      <c r="M560" s="17"/>
      <c r="N560" s="18">
        <v>420</v>
      </c>
      <c r="O560" s="18"/>
      <c r="P560" s="17">
        <v>1</v>
      </c>
      <c r="Q560" s="17"/>
      <c r="R560" s="18">
        <f t="shared" si="4"/>
        <v>21</v>
      </c>
      <c r="S560" s="18"/>
      <c r="T560" s="18"/>
      <c r="U560" s="18">
        <f t="shared" si="5"/>
        <v>21</v>
      </c>
      <c r="V560" s="18"/>
      <c r="W560" s="18"/>
    </row>
    <row r="561" spans="1:23" ht="12.75">
      <c r="A561" s="2">
        <v>30</v>
      </c>
      <c r="B561" s="24" t="s">
        <v>142</v>
      </c>
      <c r="C561" s="24"/>
      <c r="D561" s="24"/>
      <c r="E561" s="24"/>
      <c r="F561" s="24"/>
      <c r="G561" s="24"/>
      <c r="H561" s="24"/>
      <c r="I561" s="24"/>
      <c r="J561" s="16">
        <v>1</v>
      </c>
      <c r="K561" s="16"/>
      <c r="L561" s="17" t="s">
        <v>293</v>
      </c>
      <c r="M561" s="17"/>
      <c r="N561" s="18">
        <v>180</v>
      </c>
      <c r="O561" s="18"/>
      <c r="P561" s="17">
        <v>1</v>
      </c>
      <c r="Q561" s="17"/>
      <c r="R561" s="18">
        <f t="shared" si="4"/>
        <v>180</v>
      </c>
      <c r="S561" s="18"/>
      <c r="T561" s="18"/>
      <c r="U561" s="18">
        <f t="shared" si="5"/>
        <v>180</v>
      </c>
      <c r="V561" s="18"/>
      <c r="W561" s="18"/>
    </row>
    <row r="562" spans="1:23" ht="12.75">
      <c r="A562" s="2">
        <v>31</v>
      </c>
      <c r="B562" s="24" t="s">
        <v>143</v>
      </c>
      <c r="C562" s="24"/>
      <c r="D562" s="24"/>
      <c r="E562" s="24"/>
      <c r="F562" s="24"/>
      <c r="G562" s="24"/>
      <c r="H562" s="24"/>
      <c r="I562" s="24"/>
      <c r="J562" s="16">
        <v>2.5</v>
      </c>
      <c r="K562" s="16"/>
      <c r="L562" s="17" t="s">
        <v>289</v>
      </c>
      <c r="M562" s="17"/>
      <c r="N562" s="18">
        <v>12</v>
      </c>
      <c r="O562" s="18"/>
      <c r="P562" s="17">
        <v>1</v>
      </c>
      <c r="Q562" s="17"/>
      <c r="R562" s="18">
        <f t="shared" si="4"/>
        <v>30</v>
      </c>
      <c r="S562" s="18"/>
      <c r="T562" s="18"/>
      <c r="U562" s="18">
        <f t="shared" si="5"/>
        <v>30</v>
      </c>
      <c r="V562" s="18"/>
      <c r="W562" s="18"/>
    </row>
    <row r="563" spans="1:23" ht="12.75">
      <c r="A563" s="2">
        <v>32</v>
      </c>
      <c r="B563" s="24" t="s">
        <v>144</v>
      </c>
      <c r="C563" s="24"/>
      <c r="D563" s="24"/>
      <c r="E563" s="24"/>
      <c r="F563" s="24"/>
      <c r="G563" s="24"/>
      <c r="H563" s="24"/>
      <c r="I563" s="24"/>
      <c r="J563" s="16">
        <v>2</v>
      </c>
      <c r="K563" s="16"/>
      <c r="L563" s="17" t="s">
        <v>289</v>
      </c>
      <c r="M563" s="17"/>
      <c r="N563" s="18">
        <v>28</v>
      </c>
      <c r="O563" s="18"/>
      <c r="P563" s="17">
        <v>1</v>
      </c>
      <c r="Q563" s="17"/>
      <c r="R563" s="18">
        <f t="shared" si="4"/>
        <v>56</v>
      </c>
      <c r="S563" s="18"/>
      <c r="T563" s="18"/>
      <c r="U563" s="18">
        <f t="shared" si="5"/>
        <v>56</v>
      </c>
      <c r="V563" s="18"/>
      <c r="W563" s="18"/>
    </row>
    <row r="564" spans="1:23" ht="12.75">
      <c r="A564" s="2">
        <v>33</v>
      </c>
      <c r="B564" s="24" t="s">
        <v>145</v>
      </c>
      <c r="C564" s="24"/>
      <c r="D564" s="24"/>
      <c r="E564" s="24"/>
      <c r="F564" s="24"/>
      <c r="G564" s="24"/>
      <c r="H564" s="24"/>
      <c r="I564" s="24"/>
      <c r="J564" s="16">
        <v>0.05</v>
      </c>
      <c r="K564" s="16"/>
      <c r="L564" s="17" t="s">
        <v>289</v>
      </c>
      <c r="M564" s="17"/>
      <c r="N564" s="18">
        <v>350</v>
      </c>
      <c r="O564" s="18"/>
      <c r="P564" s="17">
        <v>1</v>
      </c>
      <c r="Q564" s="17"/>
      <c r="R564" s="18">
        <f t="shared" si="4"/>
        <v>17.5</v>
      </c>
      <c r="S564" s="18"/>
      <c r="T564" s="18"/>
      <c r="U564" s="18">
        <f t="shared" si="5"/>
        <v>17.5</v>
      </c>
      <c r="V564" s="18"/>
      <c r="W564" s="18"/>
    </row>
    <row r="565" spans="1:23" ht="12.75">
      <c r="A565" s="2">
        <v>34</v>
      </c>
      <c r="B565" s="24" t="s">
        <v>146</v>
      </c>
      <c r="C565" s="24"/>
      <c r="D565" s="24"/>
      <c r="E565" s="24"/>
      <c r="F565" s="24"/>
      <c r="G565" s="24"/>
      <c r="H565" s="24"/>
      <c r="I565" s="24"/>
      <c r="J565" s="16">
        <v>0.04</v>
      </c>
      <c r="K565" s="16"/>
      <c r="L565" s="17" t="s">
        <v>289</v>
      </c>
      <c r="M565" s="17"/>
      <c r="N565" s="18">
        <v>180</v>
      </c>
      <c r="O565" s="18"/>
      <c r="P565" s="17">
        <v>1</v>
      </c>
      <c r="Q565" s="17"/>
      <c r="R565" s="18">
        <f t="shared" si="4"/>
        <v>7.2</v>
      </c>
      <c r="S565" s="18"/>
      <c r="T565" s="18"/>
      <c r="U565" s="18">
        <f t="shared" si="5"/>
        <v>7.2</v>
      </c>
      <c r="V565" s="18"/>
      <c r="W565" s="18"/>
    </row>
    <row r="566" spans="1:23" ht="12.75">
      <c r="A566" s="2">
        <v>35</v>
      </c>
      <c r="B566" s="24" t="s">
        <v>147</v>
      </c>
      <c r="C566" s="24"/>
      <c r="D566" s="24"/>
      <c r="E566" s="24"/>
      <c r="F566" s="24"/>
      <c r="G566" s="24"/>
      <c r="H566" s="24"/>
      <c r="I566" s="24"/>
      <c r="J566" s="16">
        <v>0.03</v>
      </c>
      <c r="K566" s="16"/>
      <c r="L566" s="17" t="s">
        <v>289</v>
      </c>
      <c r="M566" s="17"/>
      <c r="N566" s="18">
        <v>110</v>
      </c>
      <c r="O566" s="18"/>
      <c r="P566" s="17">
        <v>1</v>
      </c>
      <c r="Q566" s="17"/>
      <c r="R566" s="18">
        <f t="shared" si="4"/>
        <v>3.3</v>
      </c>
      <c r="S566" s="18"/>
      <c r="T566" s="18"/>
      <c r="U566" s="18">
        <f t="shared" si="5"/>
        <v>3.3</v>
      </c>
      <c r="V566" s="18"/>
      <c r="W566" s="18"/>
    </row>
    <row r="567" spans="1:23" ht="12.75">
      <c r="A567" s="2">
        <v>36</v>
      </c>
      <c r="B567" s="24" t="s">
        <v>148</v>
      </c>
      <c r="C567" s="24"/>
      <c r="D567" s="24"/>
      <c r="E567" s="24"/>
      <c r="F567" s="24"/>
      <c r="G567" s="24"/>
      <c r="H567" s="24"/>
      <c r="I567" s="24"/>
      <c r="J567" s="16">
        <v>0.15</v>
      </c>
      <c r="K567" s="16"/>
      <c r="L567" s="17" t="s">
        <v>289</v>
      </c>
      <c r="M567" s="17"/>
      <c r="N567" s="18">
        <v>192.6</v>
      </c>
      <c r="O567" s="18"/>
      <c r="P567" s="17">
        <v>1</v>
      </c>
      <c r="Q567" s="17"/>
      <c r="R567" s="18">
        <f t="shared" si="4"/>
        <v>28.889999999999997</v>
      </c>
      <c r="S567" s="18"/>
      <c r="T567" s="18"/>
      <c r="U567" s="18">
        <f t="shared" si="5"/>
        <v>28.889999999999997</v>
      </c>
      <c r="V567" s="18"/>
      <c r="W567" s="18"/>
    </row>
    <row r="568" spans="1:23" ht="12.75">
      <c r="A568" s="2">
        <v>37</v>
      </c>
      <c r="B568" s="24" t="s">
        <v>149</v>
      </c>
      <c r="C568" s="24"/>
      <c r="D568" s="24"/>
      <c r="E568" s="24"/>
      <c r="F568" s="24"/>
      <c r="G568" s="24"/>
      <c r="H568" s="24"/>
      <c r="I568" s="24"/>
      <c r="J568" s="16">
        <v>0.09</v>
      </c>
      <c r="K568" s="16"/>
      <c r="L568" s="17" t="s">
        <v>289</v>
      </c>
      <c r="M568" s="17"/>
      <c r="N568" s="18">
        <v>27</v>
      </c>
      <c r="O568" s="18"/>
      <c r="P568" s="17">
        <v>1</v>
      </c>
      <c r="Q568" s="17"/>
      <c r="R568" s="18">
        <f t="shared" si="4"/>
        <v>2.4299999999999997</v>
      </c>
      <c r="S568" s="18"/>
      <c r="T568" s="18"/>
      <c r="U568" s="18">
        <f t="shared" si="5"/>
        <v>2.4299999999999997</v>
      </c>
      <c r="V568" s="18"/>
      <c r="W568" s="18"/>
    </row>
    <row r="569" spans="1:23" ht="25.5" customHeight="1">
      <c r="A569" s="2">
        <v>38</v>
      </c>
      <c r="B569" s="24" t="s">
        <v>150</v>
      </c>
      <c r="C569" s="24"/>
      <c r="D569" s="24"/>
      <c r="E569" s="24"/>
      <c r="F569" s="24"/>
      <c r="G569" s="24"/>
      <c r="H569" s="24"/>
      <c r="I569" s="24"/>
      <c r="J569" s="16">
        <v>0.08</v>
      </c>
      <c r="K569" s="16"/>
      <c r="L569" s="17" t="s">
        <v>289</v>
      </c>
      <c r="M569" s="17"/>
      <c r="N569" s="18">
        <v>6200</v>
      </c>
      <c r="O569" s="18"/>
      <c r="P569" s="17">
        <v>1</v>
      </c>
      <c r="Q569" s="17"/>
      <c r="R569" s="18">
        <f t="shared" si="4"/>
        <v>496</v>
      </c>
      <c r="S569" s="18"/>
      <c r="T569" s="18"/>
      <c r="U569" s="18">
        <f t="shared" si="5"/>
        <v>496</v>
      </c>
      <c r="V569" s="18"/>
      <c r="W569" s="18"/>
    </row>
    <row r="570" spans="1:23" ht="12.75">
      <c r="A570" s="2">
        <v>39</v>
      </c>
      <c r="B570" s="24" t="s">
        <v>151</v>
      </c>
      <c r="C570" s="24"/>
      <c r="D570" s="24"/>
      <c r="E570" s="24"/>
      <c r="F570" s="24"/>
      <c r="G570" s="24"/>
      <c r="H570" s="24"/>
      <c r="I570" s="24"/>
      <c r="J570" s="16">
        <v>0.15</v>
      </c>
      <c r="K570" s="16"/>
      <c r="L570" s="17" t="s">
        <v>289</v>
      </c>
      <c r="M570" s="17"/>
      <c r="N570" s="18">
        <v>287.72</v>
      </c>
      <c r="O570" s="18"/>
      <c r="P570" s="17">
        <v>1</v>
      </c>
      <c r="Q570" s="17"/>
      <c r="R570" s="18">
        <f t="shared" si="4"/>
        <v>43.158</v>
      </c>
      <c r="S570" s="18"/>
      <c r="T570" s="18"/>
      <c r="U570" s="18">
        <f t="shared" si="5"/>
        <v>43.158</v>
      </c>
      <c r="V570" s="18"/>
      <c r="W570" s="18"/>
    </row>
    <row r="571" spans="1:23" ht="12.75">
      <c r="A571" s="2">
        <v>40</v>
      </c>
      <c r="B571" s="24" t="s">
        <v>10</v>
      </c>
      <c r="C571" s="24"/>
      <c r="D571" s="24"/>
      <c r="E571" s="24"/>
      <c r="F571" s="24"/>
      <c r="G571" s="24"/>
      <c r="H571" s="24"/>
      <c r="I571" s="24"/>
      <c r="J571" s="16">
        <v>0.07</v>
      </c>
      <c r="K571" s="16"/>
      <c r="L571" s="17" t="s">
        <v>289</v>
      </c>
      <c r="M571" s="17"/>
      <c r="N571" s="18">
        <v>100</v>
      </c>
      <c r="O571" s="18"/>
      <c r="P571" s="17">
        <v>2</v>
      </c>
      <c r="Q571" s="17"/>
      <c r="R571" s="18">
        <f t="shared" si="4"/>
        <v>14.000000000000002</v>
      </c>
      <c r="S571" s="18"/>
      <c r="T571" s="18"/>
      <c r="U571" s="18">
        <f t="shared" si="5"/>
        <v>14.000000000000002</v>
      </c>
      <c r="V571" s="18"/>
      <c r="W571" s="18"/>
    </row>
    <row r="572" spans="1:23" ht="12.75">
      <c r="A572" s="2">
        <v>41</v>
      </c>
      <c r="B572" s="24" t="s">
        <v>152</v>
      </c>
      <c r="C572" s="24"/>
      <c r="D572" s="24"/>
      <c r="E572" s="24"/>
      <c r="F572" s="24"/>
      <c r="G572" s="24"/>
      <c r="H572" s="24"/>
      <c r="I572" s="24"/>
      <c r="J572" s="16">
        <v>0.07</v>
      </c>
      <c r="K572" s="16"/>
      <c r="L572" s="17" t="s">
        <v>289</v>
      </c>
      <c r="M572" s="17"/>
      <c r="N572" s="18">
        <v>30</v>
      </c>
      <c r="O572" s="18"/>
      <c r="P572" s="17">
        <v>1</v>
      </c>
      <c r="Q572" s="17"/>
      <c r="R572" s="18">
        <f t="shared" si="4"/>
        <v>2.1</v>
      </c>
      <c r="S572" s="18"/>
      <c r="T572" s="18"/>
      <c r="U572" s="18">
        <f t="shared" si="5"/>
        <v>2.1</v>
      </c>
      <c r="V572" s="18"/>
      <c r="W572" s="18"/>
    </row>
    <row r="573" spans="1:23" ht="26.25" customHeight="1">
      <c r="A573" s="2">
        <v>42</v>
      </c>
      <c r="B573" s="24" t="s">
        <v>153</v>
      </c>
      <c r="C573" s="24"/>
      <c r="D573" s="24"/>
      <c r="E573" s="24"/>
      <c r="F573" s="24"/>
      <c r="G573" s="24"/>
      <c r="H573" s="24"/>
      <c r="I573" s="24"/>
      <c r="J573" s="16">
        <v>0.2</v>
      </c>
      <c r="K573" s="16"/>
      <c r="L573" s="17" t="s">
        <v>289</v>
      </c>
      <c r="M573" s="17"/>
      <c r="N573" s="18">
        <v>40</v>
      </c>
      <c r="O573" s="18"/>
      <c r="P573" s="17">
        <v>1</v>
      </c>
      <c r="Q573" s="17"/>
      <c r="R573" s="18">
        <f t="shared" si="4"/>
        <v>8</v>
      </c>
      <c r="S573" s="18"/>
      <c r="T573" s="18"/>
      <c r="U573" s="18">
        <f t="shared" si="5"/>
        <v>8</v>
      </c>
      <c r="V573" s="18"/>
      <c r="W573" s="18"/>
    </row>
    <row r="574" spans="1:23" ht="12.75">
      <c r="A574" s="2">
        <v>43</v>
      </c>
      <c r="B574" s="24" t="s">
        <v>154</v>
      </c>
      <c r="C574" s="24"/>
      <c r="D574" s="24"/>
      <c r="E574" s="24"/>
      <c r="F574" s="24"/>
      <c r="G574" s="24"/>
      <c r="H574" s="24"/>
      <c r="I574" s="24"/>
      <c r="J574" s="16">
        <v>0.02</v>
      </c>
      <c r="K574" s="16"/>
      <c r="L574" s="17" t="s">
        <v>289</v>
      </c>
      <c r="M574" s="17"/>
      <c r="N574" s="18">
        <v>180</v>
      </c>
      <c r="O574" s="18"/>
      <c r="P574" s="17">
        <v>1</v>
      </c>
      <c r="Q574" s="17"/>
      <c r="R574" s="18">
        <f t="shared" si="4"/>
        <v>3.6</v>
      </c>
      <c r="S574" s="18"/>
      <c r="T574" s="18"/>
      <c r="U574" s="18">
        <f t="shared" si="5"/>
        <v>3.6</v>
      </c>
      <c r="V574" s="18"/>
      <c r="W574" s="18"/>
    </row>
    <row r="575" spans="1:23" ht="12.75">
      <c r="A575" s="2">
        <v>44</v>
      </c>
      <c r="B575" s="24" t="s">
        <v>155</v>
      </c>
      <c r="C575" s="24"/>
      <c r="D575" s="24"/>
      <c r="E575" s="24"/>
      <c r="F575" s="24"/>
      <c r="G575" s="24"/>
      <c r="H575" s="24"/>
      <c r="I575" s="24"/>
      <c r="J575" s="16">
        <v>0.1</v>
      </c>
      <c r="K575" s="16"/>
      <c r="L575" s="17" t="s">
        <v>289</v>
      </c>
      <c r="M575" s="17"/>
      <c r="N575" s="18">
        <v>270</v>
      </c>
      <c r="O575" s="18"/>
      <c r="P575" s="17">
        <v>1</v>
      </c>
      <c r="Q575" s="17"/>
      <c r="R575" s="18">
        <f t="shared" si="4"/>
        <v>27</v>
      </c>
      <c r="S575" s="18"/>
      <c r="T575" s="18"/>
      <c r="U575" s="18">
        <f t="shared" si="5"/>
        <v>27</v>
      </c>
      <c r="V575" s="18"/>
      <c r="W575" s="18"/>
    </row>
    <row r="576" spans="1:23" ht="12.75">
      <c r="A576" s="2">
        <v>45</v>
      </c>
      <c r="B576" s="24" t="s">
        <v>15</v>
      </c>
      <c r="C576" s="24"/>
      <c r="D576" s="24"/>
      <c r="E576" s="24"/>
      <c r="F576" s="24"/>
      <c r="G576" s="24"/>
      <c r="H576" s="24"/>
      <c r="I576" s="24"/>
      <c r="J576" s="16">
        <v>0.06</v>
      </c>
      <c r="K576" s="16"/>
      <c r="L576" s="17" t="s">
        <v>289</v>
      </c>
      <c r="M576" s="17"/>
      <c r="N576" s="18">
        <v>230</v>
      </c>
      <c r="O576" s="18"/>
      <c r="P576" s="17">
        <v>1</v>
      </c>
      <c r="Q576" s="17"/>
      <c r="R576" s="18">
        <f t="shared" si="4"/>
        <v>13.799999999999999</v>
      </c>
      <c r="S576" s="18"/>
      <c r="T576" s="18"/>
      <c r="U576" s="18">
        <f t="shared" si="5"/>
        <v>13.799999999999999</v>
      </c>
      <c r="V576" s="18"/>
      <c r="W576" s="18"/>
    </row>
    <row r="577" spans="1:23" ht="12.75">
      <c r="A577" s="2">
        <v>46</v>
      </c>
      <c r="B577" s="24" t="s">
        <v>156</v>
      </c>
      <c r="C577" s="24"/>
      <c r="D577" s="24"/>
      <c r="E577" s="24"/>
      <c r="F577" s="24"/>
      <c r="G577" s="24"/>
      <c r="H577" s="24"/>
      <c r="I577" s="24"/>
      <c r="J577" s="16">
        <v>0.5</v>
      </c>
      <c r="K577" s="16"/>
      <c r="L577" s="17" t="s">
        <v>289</v>
      </c>
      <c r="M577" s="17"/>
      <c r="N577" s="18">
        <v>38</v>
      </c>
      <c r="O577" s="18"/>
      <c r="P577" s="17">
        <v>1</v>
      </c>
      <c r="Q577" s="17"/>
      <c r="R577" s="18">
        <f t="shared" si="4"/>
        <v>19</v>
      </c>
      <c r="S577" s="18"/>
      <c r="T577" s="18"/>
      <c r="U577" s="18">
        <f t="shared" si="5"/>
        <v>19</v>
      </c>
      <c r="V577" s="18"/>
      <c r="W577" s="18"/>
    </row>
    <row r="578" spans="1:23" ht="12.75">
      <c r="A578" s="2">
        <v>47</v>
      </c>
      <c r="B578" s="24" t="s">
        <v>157</v>
      </c>
      <c r="C578" s="24"/>
      <c r="D578" s="24"/>
      <c r="E578" s="24"/>
      <c r="F578" s="24"/>
      <c r="G578" s="24"/>
      <c r="H578" s="24"/>
      <c r="I578" s="24"/>
      <c r="J578" s="16">
        <v>0.1</v>
      </c>
      <c r="K578" s="16"/>
      <c r="L578" s="17" t="s">
        <v>289</v>
      </c>
      <c r="M578" s="17"/>
      <c r="N578" s="18">
        <v>52</v>
      </c>
      <c r="O578" s="18"/>
      <c r="P578" s="17">
        <v>1</v>
      </c>
      <c r="Q578" s="17"/>
      <c r="R578" s="18">
        <f t="shared" si="4"/>
        <v>5.2</v>
      </c>
      <c r="S578" s="18"/>
      <c r="T578" s="18"/>
      <c r="U578" s="18">
        <f t="shared" si="5"/>
        <v>5.2</v>
      </c>
      <c r="V578" s="18"/>
      <c r="W578" s="18"/>
    </row>
    <row r="579" spans="1:23" ht="12.75">
      <c r="A579" s="3"/>
      <c r="B579" s="25" t="s">
        <v>158</v>
      </c>
      <c r="C579" s="25"/>
      <c r="D579" s="25"/>
      <c r="E579" s="25"/>
      <c r="F579" s="25"/>
      <c r="G579" s="25"/>
      <c r="H579" s="25"/>
      <c r="I579" s="25"/>
      <c r="J579" s="26"/>
      <c r="K579" s="26"/>
      <c r="L579" s="27"/>
      <c r="M579" s="27"/>
      <c r="N579" s="28"/>
      <c r="O579" s="28"/>
      <c r="P579" s="27"/>
      <c r="Q579" s="27"/>
      <c r="R579" s="28"/>
      <c r="S579" s="28"/>
      <c r="T579" s="28"/>
      <c r="U579" s="28"/>
      <c r="V579" s="28"/>
      <c r="W579" s="28"/>
    </row>
    <row r="580" spans="1:23" ht="24" customHeight="1">
      <c r="A580" s="2">
        <v>48</v>
      </c>
      <c r="B580" s="24" t="s">
        <v>159</v>
      </c>
      <c r="C580" s="24"/>
      <c r="D580" s="24"/>
      <c r="E580" s="24"/>
      <c r="F580" s="24"/>
      <c r="G580" s="24"/>
      <c r="H580" s="24"/>
      <c r="I580" s="24"/>
      <c r="J580" s="16">
        <v>0.05</v>
      </c>
      <c r="K580" s="16"/>
      <c r="L580" s="17" t="s">
        <v>289</v>
      </c>
      <c r="M580" s="17"/>
      <c r="N580" s="15">
        <v>15000</v>
      </c>
      <c r="O580" s="15"/>
      <c r="P580" s="17">
        <v>1</v>
      </c>
      <c r="Q580" s="17"/>
      <c r="R580" s="18">
        <f>J580*N580*P580</f>
        <v>750</v>
      </c>
      <c r="S580" s="18"/>
      <c r="T580" s="18"/>
      <c r="U580" s="18">
        <f>R580*$S$11</f>
        <v>750</v>
      </c>
      <c r="V580" s="18"/>
      <c r="W580" s="18"/>
    </row>
    <row r="581" spans="1:23" ht="27.75" customHeight="1">
      <c r="A581" s="2">
        <v>49</v>
      </c>
      <c r="B581" s="24" t="s">
        <v>61</v>
      </c>
      <c r="C581" s="24"/>
      <c r="D581" s="24"/>
      <c r="E581" s="24"/>
      <c r="F581" s="24"/>
      <c r="G581" s="24"/>
      <c r="H581" s="24"/>
      <c r="I581" s="24"/>
      <c r="J581" s="16">
        <v>0.05</v>
      </c>
      <c r="K581" s="16"/>
      <c r="L581" s="17" t="s">
        <v>289</v>
      </c>
      <c r="M581" s="17"/>
      <c r="N581" s="15">
        <v>15000</v>
      </c>
      <c r="O581" s="15"/>
      <c r="P581" s="17">
        <v>1</v>
      </c>
      <c r="Q581" s="17"/>
      <c r="R581" s="18">
        <f>J581*N581*P581</f>
        <v>750</v>
      </c>
      <c r="S581" s="18"/>
      <c r="T581" s="18"/>
      <c r="U581" s="18">
        <f>R581*$S$11</f>
        <v>750</v>
      </c>
      <c r="V581" s="18"/>
      <c r="W581" s="18"/>
    </row>
    <row r="582" spans="1:23" ht="12.75">
      <c r="A582" s="2">
        <v>50</v>
      </c>
      <c r="B582" s="24" t="s">
        <v>62</v>
      </c>
      <c r="C582" s="24"/>
      <c r="D582" s="24"/>
      <c r="E582" s="24"/>
      <c r="F582" s="24"/>
      <c r="G582" s="24"/>
      <c r="H582" s="24"/>
      <c r="I582" s="24"/>
      <c r="J582" s="16">
        <v>0.06</v>
      </c>
      <c r="K582" s="16"/>
      <c r="L582" s="17" t="s">
        <v>289</v>
      </c>
      <c r="M582" s="17"/>
      <c r="N582" s="15">
        <v>15000</v>
      </c>
      <c r="O582" s="15"/>
      <c r="P582" s="17">
        <v>1</v>
      </c>
      <c r="Q582" s="17"/>
      <c r="R582" s="18">
        <f>J582*N582*P582</f>
        <v>900</v>
      </c>
      <c r="S582" s="18"/>
      <c r="T582" s="18"/>
      <c r="U582" s="18">
        <f>R582*$S$11</f>
        <v>900</v>
      </c>
      <c r="V582" s="18"/>
      <c r="W582" s="18"/>
    </row>
    <row r="583" spans="1:23" ht="12.75">
      <c r="A583" s="2">
        <v>51</v>
      </c>
      <c r="B583" s="24" t="s">
        <v>63</v>
      </c>
      <c r="C583" s="24"/>
      <c r="D583" s="24"/>
      <c r="E583" s="24"/>
      <c r="F583" s="24"/>
      <c r="G583" s="24"/>
      <c r="H583" s="24"/>
      <c r="I583" s="24"/>
      <c r="J583" s="16">
        <v>0.06</v>
      </c>
      <c r="K583" s="16"/>
      <c r="L583" s="17" t="s">
        <v>289</v>
      </c>
      <c r="M583" s="17"/>
      <c r="N583" s="15">
        <v>15000</v>
      </c>
      <c r="O583" s="15"/>
      <c r="P583" s="17">
        <v>1</v>
      </c>
      <c r="Q583" s="17"/>
      <c r="R583" s="18">
        <f>J583*N583*P583</f>
        <v>900</v>
      </c>
      <c r="S583" s="18"/>
      <c r="T583" s="18"/>
      <c r="U583" s="18">
        <f>R583*$S$11</f>
        <v>900</v>
      </c>
      <c r="V583" s="18"/>
      <c r="W583" s="18"/>
    </row>
    <row r="584" spans="1:23" ht="12.75" hidden="1">
      <c r="A584" s="2">
        <v>52</v>
      </c>
      <c r="B584" s="24"/>
      <c r="C584" s="24"/>
      <c r="D584" s="24"/>
      <c r="E584" s="24"/>
      <c r="F584" s="24"/>
      <c r="G584" s="24"/>
      <c r="H584" s="24"/>
      <c r="I584" s="24"/>
      <c r="J584" s="16"/>
      <c r="K584" s="16"/>
      <c r="L584" s="17"/>
      <c r="M584" s="17"/>
      <c r="N584" s="18"/>
      <c r="O584" s="18"/>
      <c r="P584" s="17"/>
      <c r="Q584" s="17"/>
      <c r="R584" s="18"/>
      <c r="S584" s="18"/>
      <c r="T584" s="18"/>
      <c r="U584" s="18"/>
      <c r="V584" s="18"/>
      <c r="W584" s="18"/>
    </row>
    <row r="585" spans="1:23" ht="27.75" customHeight="1">
      <c r="A585" s="2">
        <v>52</v>
      </c>
      <c r="B585" s="24" t="s">
        <v>64</v>
      </c>
      <c r="C585" s="24"/>
      <c r="D585" s="24"/>
      <c r="E585" s="24"/>
      <c r="F585" s="24"/>
      <c r="G585" s="24"/>
      <c r="H585" s="24"/>
      <c r="I585" s="24"/>
      <c r="J585" s="16">
        <v>0.05</v>
      </c>
      <c r="K585" s="16"/>
      <c r="L585" s="17" t="s">
        <v>289</v>
      </c>
      <c r="M585" s="17"/>
      <c r="N585" s="18">
        <v>4000</v>
      </c>
      <c r="O585" s="18"/>
      <c r="P585" s="17">
        <v>1</v>
      </c>
      <c r="Q585" s="17"/>
      <c r="R585" s="18">
        <f aca="true" t="shared" si="6" ref="R585:R632">J585*N585*P585</f>
        <v>200</v>
      </c>
      <c r="S585" s="18"/>
      <c r="T585" s="18"/>
      <c r="U585" s="18">
        <f aca="true" t="shared" si="7" ref="U585:U632">R585*$S$11</f>
        <v>200</v>
      </c>
      <c r="V585" s="18"/>
      <c r="W585" s="18"/>
    </row>
    <row r="586" spans="1:23" ht="27.75" customHeight="1">
      <c r="A586" s="2">
        <v>53</v>
      </c>
      <c r="B586" s="24" t="s">
        <v>65</v>
      </c>
      <c r="C586" s="24"/>
      <c r="D586" s="24"/>
      <c r="E586" s="24"/>
      <c r="F586" s="24"/>
      <c r="G586" s="24"/>
      <c r="H586" s="24"/>
      <c r="I586" s="24"/>
      <c r="J586" s="16">
        <v>0.1</v>
      </c>
      <c r="K586" s="16"/>
      <c r="L586" s="17" t="s">
        <v>289</v>
      </c>
      <c r="M586" s="17"/>
      <c r="N586" s="18">
        <v>205</v>
      </c>
      <c r="O586" s="18"/>
      <c r="P586" s="17">
        <v>1</v>
      </c>
      <c r="Q586" s="17"/>
      <c r="R586" s="18">
        <f t="shared" si="6"/>
        <v>20.5</v>
      </c>
      <c r="S586" s="18"/>
      <c r="T586" s="18"/>
      <c r="U586" s="18">
        <f t="shared" si="7"/>
        <v>20.5</v>
      </c>
      <c r="V586" s="18"/>
      <c r="W586" s="18"/>
    </row>
    <row r="587" spans="1:23" ht="25.5" customHeight="1">
      <c r="A587" s="2">
        <v>54</v>
      </c>
      <c r="B587" s="24" t="s">
        <v>66</v>
      </c>
      <c r="C587" s="24"/>
      <c r="D587" s="24"/>
      <c r="E587" s="24"/>
      <c r="F587" s="24"/>
      <c r="G587" s="24"/>
      <c r="H587" s="24"/>
      <c r="I587" s="24"/>
      <c r="J587" s="16">
        <v>0.05</v>
      </c>
      <c r="K587" s="16"/>
      <c r="L587" s="17" t="s">
        <v>289</v>
      </c>
      <c r="M587" s="17"/>
      <c r="N587" s="18">
        <v>230</v>
      </c>
      <c r="O587" s="18"/>
      <c r="P587" s="17">
        <v>1</v>
      </c>
      <c r="Q587" s="17"/>
      <c r="R587" s="18">
        <f t="shared" si="6"/>
        <v>11.5</v>
      </c>
      <c r="S587" s="18"/>
      <c r="T587" s="18"/>
      <c r="U587" s="18">
        <f t="shared" si="7"/>
        <v>11.5</v>
      </c>
      <c r="V587" s="18"/>
      <c r="W587" s="18"/>
    </row>
    <row r="588" spans="1:23" ht="26.25" customHeight="1">
      <c r="A588" s="2">
        <v>54.8214285714286</v>
      </c>
      <c r="B588" s="24" t="s">
        <v>166</v>
      </c>
      <c r="C588" s="24"/>
      <c r="D588" s="24"/>
      <c r="E588" s="24"/>
      <c r="F588" s="24"/>
      <c r="G588" s="24"/>
      <c r="H588" s="24"/>
      <c r="I588" s="24"/>
      <c r="J588" s="16">
        <v>0.05</v>
      </c>
      <c r="K588" s="16"/>
      <c r="L588" s="17" t="s">
        <v>289</v>
      </c>
      <c r="M588" s="17"/>
      <c r="N588" s="18">
        <v>250</v>
      </c>
      <c r="O588" s="18"/>
      <c r="P588" s="17">
        <v>1</v>
      </c>
      <c r="Q588" s="17"/>
      <c r="R588" s="18">
        <f t="shared" si="6"/>
        <v>12.5</v>
      </c>
      <c r="S588" s="18"/>
      <c r="T588" s="18"/>
      <c r="U588" s="18">
        <f t="shared" si="7"/>
        <v>12.5</v>
      </c>
      <c r="V588" s="18"/>
      <c r="W588" s="18"/>
    </row>
    <row r="589" spans="1:23" ht="26.25" customHeight="1">
      <c r="A589" s="2">
        <v>55.6428571428571</v>
      </c>
      <c r="B589" s="24" t="s">
        <v>67</v>
      </c>
      <c r="C589" s="24"/>
      <c r="D589" s="24"/>
      <c r="E589" s="24"/>
      <c r="F589" s="24"/>
      <c r="G589" s="24"/>
      <c r="H589" s="24"/>
      <c r="I589" s="24"/>
      <c r="J589" s="16">
        <v>0.05</v>
      </c>
      <c r="K589" s="16"/>
      <c r="L589" s="17" t="s">
        <v>289</v>
      </c>
      <c r="M589" s="17"/>
      <c r="N589" s="18">
        <v>208</v>
      </c>
      <c r="O589" s="18"/>
      <c r="P589" s="17">
        <v>1</v>
      </c>
      <c r="Q589" s="17"/>
      <c r="R589" s="18">
        <f t="shared" si="6"/>
        <v>10.4</v>
      </c>
      <c r="S589" s="18"/>
      <c r="T589" s="18"/>
      <c r="U589" s="18">
        <f t="shared" si="7"/>
        <v>10.4</v>
      </c>
      <c r="V589" s="18"/>
      <c r="W589" s="18"/>
    </row>
    <row r="590" spans="1:23" ht="24.75" customHeight="1">
      <c r="A590" s="2">
        <v>57</v>
      </c>
      <c r="B590" s="24" t="s">
        <v>167</v>
      </c>
      <c r="C590" s="24"/>
      <c r="D590" s="24"/>
      <c r="E590" s="24"/>
      <c r="F590" s="24"/>
      <c r="G590" s="24"/>
      <c r="H590" s="24"/>
      <c r="I590" s="24"/>
      <c r="J590" s="16">
        <v>0.05</v>
      </c>
      <c r="K590" s="16"/>
      <c r="L590" s="17" t="s">
        <v>289</v>
      </c>
      <c r="M590" s="17"/>
      <c r="N590" s="18">
        <v>208</v>
      </c>
      <c r="O590" s="18"/>
      <c r="P590" s="17">
        <v>1</v>
      </c>
      <c r="Q590" s="17"/>
      <c r="R590" s="18">
        <f t="shared" si="6"/>
        <v>10.4</v>
      </c>
      <c r="S590" s="18"/>
      <c r="T590" s="18"/>
      <c r="U590" s="18">
        <f t="shared" si="7"/>
        <v>10.4</v>
      </c>
      <c r="V590" s="18"/>
      <c r="W590" s="18"/>
    </row>
    <row r="591" spans="1:23" ht="12.75">
      <c r="A591" s="2">
        <v>58</v>
      </c>
      <c r="B591" s="24" t="s">
        <v>68</v>
      </c>
      <c r="C591" s="24"/>
      <c r="D591" s="24"/>
      <c r="E591" s="24"/>
      <c r="F591" s="24"/>
      <c r="G591" s="24"/>
      <c r="H591" s="24"/>
      <c r="I591" s="24"/>
      <c r="J591" s="16">
        <v>0.02</v>
      </c>
      <c r="K591" s="16"/>
      <c r="L591" s="17" t="s">
        <v>289</v>
      </c>
      <c r="M591" s="17"/>
      <c r="N591" s="18">
        <v>230</v>
      </c>
      <c r="O591" s="18"/>
      <c r="P591" s="17">
        <v>1</v>
      </c>
      <c r="Q591" s="17"/>
      <c r="R591" s="18">
        <f t="shared" si="6"/>
        <v>4.6000000000000005</v>
      </c>
      <c r="S591" s="18"/>
      <c r="T591" s="18"/>
      <c r="U591" s="18">
        <f t="shared" si="7"/>
        <v>4.6000000000000005</v>
      </c>
      <c r="V591" s="18"/>
      <c r="W591" s="18"/>
    </row>
    <row r="592" spans="1:23" ht="12.75">
      <c r="A592" s="2">
        <v>59</v>
      </c>
      <c r="B592" s="24" t="s">
        <v>69</v>
      </c>
      <c r="C592" s="24"/>
      <c r="D592" s="24"/>
      <c r="E592" s="24"/>
      <c r="F592" s="24"/>
      <c r="G592" s="24"/>
      <c r="H592" s="24"/>
      <c r="I592" s="24"/>
      <c r="J592" s="16">
        <v>0.02</v>
      </c>
      <c r="K592" s="16"/>
      <c r="L592" s="17" t="s">
        <v>289</v>
      </c>
      <c r="M592" s="17"/>
      <c r="N592" s="18">
        <v>240</v>
      </c>
      <c r="O592" s="18"/>
      <c r="P592" s="17">
        <v>1</v>
      </c>
      <c r="Q592" s="17"/>
      <c r="R592" s="18">
        <f t="shared" si="6"/>
        <v>4.8</v>
      </c>
      <c r="S592" s="18"/>
      <c r="T592" s="18"/>
      <c r="U592" s="18">
        <f t="shared" si="7"/>
        <v>4.8</v>
      </c>
      <c r="V592" s="18"/>
      <c r="W592" s="18"/>
    </row>
    <row r="593" spans="1:23" ht="12.75">
      <c r="A593" s="2">
        <v>60</v>
      </c>
      <c r="B593" s="24" t="s">
        <v>70</v>
      </c>
      <c r="C593" s="24"/>
      <c r="D593" s="24"/>
      <c r="E593" s="24"/>
      <c r="F593" s="24"/>
      <c r="G593" s="24"/>
      <c r="H593" s="24"/>
      <c r="I593" s="24"/>
      <c r="J593" s="16">
        <v>0.05</v>
      </c>
      <c r="K593" s="16"/>
      <c r="L593" s="17" t="s">
        <v>289</v>
      </c>
      <c r="M593" s="17"/>
      <c r="N593" s="18">
        <v>192</v>
      </c>
      <c r="O593" s="18"/>
      <c r="P593" s="17">
        <v>1</v>
      </c>
      <c r="Q593" s="17"/>
      <c r="R593" s="18">
        <f t="shared" si="6"/>
        <v>9.600000000000001</v>
      </c>
      <c r="S593" s="18"/>
      <c r="T593" s="18"/>
      <c r="U593" s="18">
        <f t="shared" si="7"/>
        <v>9.600000000000001</v>
      </c>
      <c r="V593" s="18"/>
      <c r="W593" s="18"/>
    </row>
    <row r="594" spans="1:23" ht="12.75">
      <c r="A594" s="2">
        <v>61</v>
      </c>
      <c r="B594" s="24" t="s">
        <v>71</v>
      </c>
      <c r="C594" s="24"/>
      <c r="D594" s="24"/>
      <c r="E594" s="24"/>
      <c r="F594" s="24"/>
      <c r="G594" s="24"/>
      <c r="H594" s="24"/>
      <c r="I594" s="24"/>
      <c r="J594" s="16">
        <v>0.02</v>
      </c>
      <c r="K594" s="16"/>
      <c r="L594" s="17" t="s">
        <v>289</v>
      </c>
      <c r="M594" s="17"/>
      <c r="N594" s="18">
        <v>288</v>
      </c>
      <c r="O594" s="18"/>
      <c r="P594" s="17">
        <v>1</v>
      </c>
      <c r="Q594" s="17"/>
      <c r="R594" s="18">
        <f t="shared" si="6"/>
        <v>5.76</v>
      </c>
      <c r="S594" s="18"/>
      <c r="T594" s="18"/>
      <c r="U594" s="18">
        <f t="shared" si="7"/>
        <v>5.76</v>
      </c>
      <c r="V594" s="18"/>
      <c r="W594" s="18"/>
    </row>
    <row r="595" spans="1:23" ht="12.75">
      <c r="A595" s="2">
        <v>62</v>
      </c>
      <c r="B595" s="24" t="s">
        <v>72</v>
      </c>
      <c r="C595" s="24"/>
      <c r="D595" s="24"/>
      <c r="E595" s="24"/>
      <c r="F595" s="24"/>
      <c r="G595" s="24"/>
      <c r="H595" s="24"/>
      <c r="I595" s="24"/>
      <c r="J595" s="16">
        <v>0.05</v>
      </c>
      <c r="K595" s="16"/>
      <c r="L595" s="17" t="s">
        <v>289</v>
      </c>
      <c r="M595" s="17"/>
      <c r="N595" s="18">
        <v>420</v>
      </c>
      <c r="O595" s="18"/>
      <c r="P595" s="17">
        <v>1</v>
      </c>
      <c r="Q595" s="17"/>
      <c r="R595" s="18">
        <f t="shared" si="6"/>
        <v>21</v>
      </c>
      <c r="S595" s="18"/>
      <c r="T595" s="18"/>
      <c r="U595" s="18">
        <f t="shared" si="7"/>
        <v>21</v>
      </c>
      <c r="V595" s="18"/>
      <c r="W595" s="18"/>
    </row>
    <row r="596" spans="1:23" ht="12.75">
      <c r="A596" s="2">
        <v>63</v>
      </c>
      <c r="B596" s="24" t="s">
        <v>168</v>
      </c>
      <c r="C596" s="24"/>
      <c r="D596" s="24"/>
      <c r="E596" s="24"/>
      <c r="F596" s="24"/>
      <c r="G596" s="24"/>
      <c r="H596" s="24"/>
      <c r="I596" s="24"/>
      <c r="J596" s="16">
        <v>0.05</v>
      </c>
      <c r="K596" s="16"/>
      <c r="L596" s="17" t="s">
        <v>289</v>
      </c>
      <c r="M596" s="17"/>
      <c r="N596" s="18">
        <v>190</v>
      </c>
      <c r="O596" s="18"/>
      <c r="P596" s="17">
        <v>1</v>
      </c>
      <c r="Q596" s="17"/>
      <c r="R596" s="18">
        <f t="shared" si="6"/>
        <v>9.5</v>
      </c>
      <c r="S596" s="18"/>
      <c r="T596" s="18"/>
      <c r="U596" s="18">
        <f t="shared" si="7"/>
        <v>9.5</v>
      </c>
      <c r="V596" s="18"/>
      <c r="W596" s="18"/>
    </row>
    <row r="597" spans="1:23" ht="12.75">
      <c r="A597" s="2">
        <v>64</v>
      </c>
      <c r="B597" s="24" t="s">
        <v>169</v>
      </c>
      <c r="C597" s="24"/>
      <c r="D597" s="24"/>
      <c r="E597" s="24"/>
      <c r="F597" s="24"/>
      <c r="G597" s="24"/>
      <c r="H597" s="24"/>
      <c r="I597" s="24"/>
      <c r="J597" s="16">
        <v>0.05</v>
      </c>
      <c r="K597" s="16"/>
      <c r="L597" s="17" t="s">
        <v>289</v>
      </c>
      <c r="M597" s="17"/>
      <c r="N597" s="18">
        <v>15</v>
      </c>
      <c r="O597" s="18"/>
      <c r="P597" s="17">
        <v>12</v>
      </c>
      <c r="Q597" s="17"/>
      <c r="R597" s="18">
        <f t="shared" si="6"/>
        <v>9</v>
      </c>
      <c r="S597" s="18"/>
      <c r="T597" s="18"/>
      <c r="U597" s="18">
        <f t="shared" si="7"/>
        <v>9</v>
      </c>
      <c r="V597" s="18"/>
      <c r="W597" s="18"/>
    </row>
    <row r="598" spans="1:23" ht="12.75">
      <c r="A598" s="2">
        <v>65</v>
      </c>
      <c r="B598" s="24" t="s">
        <v>170</v>
      </c>
      <c r="C598" s="24"/>
      <c r="D598" s="24"/>
      <c r="E598" s="24"/>
      <c r="F598" s="24"/>
      <c r="G598" s="24"/>
      <c r="H598" s="24"/>
      <c r="I598" s="24"/>
      <c r="J598" s="16">
        <v>0.05</v>
      </c>
      <c r="K598" s="16"/>
      <c r="L598" s="17" t="s">
        <v>289</v>
      </c>
      <c r="M598" s="17"/>
      <c r="N598" s="18">
        <v>18</v>
      </c>
      <c r="O598" s="18"/>
      <c r="P598" s="17">
        <v>30</v>
      </c>
      <c r="Q598" s="17"/>
      <c r="R598" s="18">
        <f t="shared" si="6"/>
        <v>27</v>
      </c>
      <c r="S598" s="18"/>
      <c r="T598" s="18"/>
      <c r="U598" s="18">
        <f t="shared" si="7"/>
        <v>27</v>
      </c>
      <c r="V598" s="18"/>
      <c r="W598" s="18"/>
    </row>
    <row r="599" spans="1:23" ht="12.75">
      <c r="A599" s="2">
        <v>66</v>
      </c>
      <c r="B599" s="24" t="s">
        <v>171</v>
      </c>
      <c r="C599" s="24"/>
      <c r="D599" s="24"/>
      <c r="E599" s="24"/>
      <c r="F599" s="24"/>
      <c r="G599" s="24"/>
      <c r="H599" s="24"/>
      <c r="I599" s="24"/>
      <c r="J599" s="16">
        <v>0.05</v>
      </c>
      <c r="K599" s="16"/>
      <c r="L599" s="17" t="s">
        <v>289</v>
      </c>
      <c r="M599" s="17"/>
      <c r="N599" s="18">
        <v>18</v>
      </c>
      <c r="O599" s="18"/>
      <c r="P599" s="17">
        <v>14</v>
      </c>
      <c r="Q599" s="17"/>
      <c r="R599" s="18">
        <f t="shared" si="6"/>
        <v>12.6</v>
      </c>
      <c r="S599" s="18"/>
      <c r="T599" s="18"/>
      <c r="U599" s="18">
        <f t="shared" si="7"/>
        <v>12.6</v>
      </c>
      <c r="V599" s="18"/>
      <c r="W599" s="18"/>
    </row>
    <row r="600" spans="1:23" ht="25.5" customHeight="1">
      <c r="A600" s="2">
        <v>67</v>
      </c>
      <c r="B600" s="24" t="s">
        <v>73</v>
      </c>
      <c r="C600" s="24"/>
      <c r="D600" s="24"/>
      <c r="E600" s="24"/>
      <c r="F600" s="24"/>
      <c r="G600" s="24"/>
      <c r="H600" s="24"/>
      <c r="I600" s="24"/>
      <c r="J600" s="16">
        <v>0.05</v>
      </c>
      <c r="K600" s="16"/>
      <c r="L600" s="17" t="s">
        <v>289</v>
      </c>
      <c r="M600" s="17"/>
      <c r="N600" s="18">
        <v>230</v>
      </c>
      <c r="O600" s="18"/>
      <c r="P600" s="17">
        <v>2</v>
      </c>
      <c r="Q600" s="17"/>
      <c r="R600" s="18">
        <f t="shared" si="6"/>
        <v>23</v>
      </c>
      <c r="S600" s="18"/>
      <c r="T600" s="18"/>
      <c r="U600" s="18">
        <f t="shared" si="7"/>
        <v>23</v>
      </c>
      <c r="V600" s="18"/>
      <c r="W600" s="18"/>
    </row>
    <row r="601" spans="1:23" ht="24.75" customHeight="1">
      <c r="A601" s="2">
        <v>68</v>
      </c>
      <c r="B601" s="24" t="s">
        <v>74</v>
      </c>
      <c r="C601" s="24"/>
      <c r="D601" s="24"/>
      <c r="E601" s="24"/>
      <c r="F601" s="24"/>
      <c r="G601" s="24"/>
      <c r="H601" s="24"/>
      <c r="I601" s="24"/>
      <c r="J601" s="16">
        <v>0.05</v>
      </c>
      <c r="K601" s="16"/>
      <c r="L601" s="17" t="s">
        <v>289</v>
      </c>
      <c r="M601" s="17"/>
      <c r="N601" s="18">
        <v>270</v>
      </c>
      <c r="O601" s="18"/>
      <c r="P601" s="17">
        <v>2</v>
      </c>
      <c r="Q601" s="17"/>
      <c r="R601" s="18">
        <f t="shared" si="6"/>
        <v>27</v>
      </c>
      <c r="S601" s="18"/>
      <c r="T601" s="18"/>
      <c r="U601" s="18">
        <f t="shared" si="7"/>
        <v>27</v>
      </c>
      <c r="V601" s="18"/>
      <c r="W601" s="18"/>
    </row>
    <row r="602" spans="1:23" ht="27.75" customHeight="1">
      <c r="A602" s="2">
        <v>69</v>
      </c>
      <c r="B602" s="24" t="s">
        <v>75</v>
      </c>
      <c r="C602" s="24"/>
      <c r="D602" s="24"/>
      <c r="E602" s="24"/>
      <c r="F602" s="24"/>
      <c r="G602" s="24"/>
      <c r="H602" s="24"/>
      <c r="I602" s="24"/>
      <c r="J602" s="16">
        <v>0.05</v>
      </c>
      <c r="K602" s="16"/>
      <c r="L602" s="17" t="s">
        <v>289</v>
      </c>
      <c r="M602" s="17"/>
      <c r="N602" s="18">
        <v>310</v>
      </c>
      <c r="O602" s="18"/>
      <c r="P602" s="17">
        <v>2</v>
      </c>
      <c r="Q602" s="17"/>
      <c r="R602" s="18">
        <f t="shared" si="6"/>
        <v>31</v>
      </c>
      <c r="S602" s="18"/>
      <c r="T602" s="18"/>
      <c r="U602" s="18">
        <f t="shared" si="7"/>
        <v>31</v>
      </c>
      <c r="V602" s="18"/>
      <c r="W602" s="18"/>
    </row>
    <row r="603" spans="1:23" ht="27.75" customHeight="1">
      <c r="A603" s="2">
        <v>70</v>
      </c>
      <c r="B603" s="24" t="s">
        <v>76</v>
      </c>
      <c r="C603" s="24"/>
      <c r="D603" s="24"/>
      <c r="E603" s="24"/>
      <c r="F603" s="24"/>
      <c r="G603" s="24"/>
      <c r="H603" s="24"/>
      <c r="I603" s="24"/>
      <c r="J603" s="16">
        <v>0.05</v>
      </c>
      <c r="K603" s="16"/>
      <c r="L603" s="17" t="s">
        <v>289</v>
      </c>
      <c r="M603" s="17"/>
      <c r="N603" s="18">
        <v>380</v>
      </c>
      <c r="O603" s="18"/>
      <c r="P603" s="17">
        <v>1</v>
      </c>
      <c r="Q603" s="17"/>
      <c r="R603" s="18">
        <f t="shared" si="6"/>
        <v>19</v>
      </c>
      <c r="S603" s="18"/>
      <c r="T603" s="18"/>
      <c r="U603" s="18">
        <f t="shared" si="7"/>
        <v>19</v>
      </c>
      <c r="V603" s="18"/>
      <c r="W603" s="18"/>
    </row>
    <row r="604" spans="1:23" ht="26.25" customHeight="1">
      <c r="A604" s="2">
        <v>71</v>
      </c>
      <c r="B604" s="24" t="s">
        <v>77</v>
      </c>
      <c r="C604" s="24"/>
      <c r="D604" s="24"/>
      <c r="E604" s="24"/>
      <c r="F604" s="24"/>
      <c r="G604" s="24"/>
      <c r="H604" s="24"/>
      <c r="I604" s="24"/>
      <c r="J604" s="16">
        <v>0.05</v>
      </c>
      <c r="K604" s="16"/>
      <c r="L604" s="17" t="s">
        <v>289</v>
      </c>
      <c r="M604" s="17"/>
      <c r="N604" s="18">
        <v>420</v>
      </c>
      <c r="O604" s="18"/>
      <c r="P604" s="17">
        <v>1</v>
      </c>
      <c r="Q604" s="17"/>
      <c r="R604" s="18">
        <f t="shared" si="6"/>
        <v>21</v>
      </c>
      <c r="S604" s="18"/>
      <c r="T604" s="18"/>
      <c r="U604" s="18">
        <f t="shared" si="7"/>
        <v>21</v>
      </c>
      <c r="V604" s="18"/>
      <c r="W604" s="18"/>
    </row>
    <row r="605" spans="1:23" ht="26.25" customHeight="1">
      <c r="A605" s="2">
        <v>72</v>
      </c>
      <c r="B605" s="24" t="s">
        <v>78</v>
      </c>
      <c r="C605" s="24"/>
      <c r="D605" s="24"/>
      <c r="E605" s="24"/>
      <c r="F605" s="24"/>
      <c r="G605" s="24"/>
      <c r="H605" s="24"/>
      <c r="I605" s="24"/>
      <c r="J605" s="16">
        <v>0.07</v>
      </c>
      <c r="K605" s="16"/>
      <c r="L605" s="17" t="s">
        <v>289</v>
      </c>
      <c r="M605" s="17"/>
      <c r="N605" s="18">
        <v>240</v>
      </c>
      <c r="O605" s="18"/>
      <c r="P605" s="17">
        <v>2</v>
      </c>
      <c r="Q605" s="17"/>
      <c r="R605" s="18">
        <f t="shared" si="6"/>
        <v>33.6</v>
      </c>
      <c r="S605" s="18"/>
      <c r="T605" s="18"/>
      <c r="U605" s="18">
        <f t="shared" si="7"/>
        <v>33.6</v>
      </c>
      <c r="V605" s="18"/>
      <c r="W605" s="18"/>
    </row>
    <row r="606" spans="1:23" ht="25.5" customHeight="1">
      <c r="A606" s="2">
        <v>73</v>
      </c>
      <c r="B606" s="24" t="s">
        <v>79</v>
      </c>
      <c r="C606" s="24"/>
      <c r="D606" s="24"/>
      <c r="E606" s="24"/>
      <c r="F606" s="24"/>
      <c r="G606" s="24"/>
      <c r="H606" s="24"/>
      <c r="I606" s="24"/>
      <c r="J606" s="16">
        <v>0.08</v>
      </c>
      <c r="K606" s="16"/>
      <c r="L606" s="17" t="s">
        <v>289</v>
      </c>
      <c r="M606" s="17"/>
      <c r="N606" s="18">
        <v>260</v>
      </c>
      <c r="O606" s="18"/>
      <c r="P606" s="17">
        <v>2</v>
      </c>
      <c r="Q606" s="17"/>
      <c r="R606" s="18">
        <f t="shared" si="6"/>
        <v>41.6</v>
      </c>
      <c r="S606" s="18"/>
      <c r="T606" s="18"/>
      <c r="U606" s="18">
        <f t="shared" si="7"/>
        <v>41.6</v>
      </c>
      <c r="V606" s="18"/>
      <c r="W606" s="18"/>
    </row>
    <row r="607" spans="1:23" ht="12.75">
      <c r="A607" s="2">
        <v>74</v>
      </c>
      <c r="B607" s="24" t="s">
        <v>80</v>
      </c>
      <c r="C607" s="24"/>
      <c r="D607" s="24"/>
      <c r="E607" s="24"/>
      <c r="F607" s="24"/>
      <c r="G607" s="24"/>
      <c r="H607" s="24"/>
      <c r="I607" s="24"/>
      <c r="J607" s="16">
        <v>0.1</v>
      </c>
      <c r="K607" s="16"/>
      <c r="L607" s="17" t="s">
        <v>289</v>
      </c>
      <c r="M607" s="17"/>
      <c r="N607" s="18">
        <v>370</v>
      </c>
      <c r="O607" s="18"/>
      <c r="P607" s="17">
        <v>3</v>
      </c>
      <c r="Q607" s="17"/>
      <c r="R607" s="18">
        <f t="shared" si="6"/>
        <v>111</v>
      </c>
      <c r="S607" s="18"/>
      <c r="T607" s="18"/>
      <c r="U607" s="18">
        <f t="shared" si="7"/>
        <v>111</v>
      </c>
      <c r="V607" s="18"/>
      <c r="W607" s="18"/>
    </row>
    <row r="608" spans="1:23" ht="12.75">
      <c r="A608" s="2">
        <v>75</v>
      </c>
      <c r="B608" s="24" t="s">
        <v>81</v>
      </c>
      <c r="C608" s="24"/>
      <c r="D608" s="24"/>
      <c r="E608" s="24"/>
      <c r="F608" s="24"/>
      <c r="G608" s="24"/>
      <c r="H608" s="24"/>
      <c r="I608" s="24"/>
      <c r="J608" s="16">
        <v>0.1</v>
      </c>
      <c r="K608" s="16"/>
      <c r="L608" s="17" t="s">
        <v>289</v>
      </c>
      <c r="M608" s="17"/>
      <c r="N608" s="18">
        <v>390</v>
      </c>
      <c r="O608" s="18"/>
      <c r="P608" s="17">
        <v>3</v>
      </c>
      <c r="Q608" s="17"/>
      <c r="R608" s="18">
        <f t="shared" si="6"/>
        <v>117</v>
      </c>
      <c r="S608" s="18"/>
      <c r="T608" s="18"/>
      <c r="U608" s="18">
        <f t="shared" si="7"/>
        <v>117</v>
      </c>
      <c r="V608" s="18"/>
      <c r="W608" s="18"/>
    </row>
    <row r="609" spans="1:23" ht="12.75">
      <c r="A609" s="2">
        <v>76</v>
      </c>
      <c r="B609" s="24" t="s">
        <v>82</v>
      </c>
      <c r="C609" s="24"/>
      <c r="D609" s="24"/>
      <c r="E609" s="24"/>
      <c r="F609" s="24"/>
      <c r="G609" s="24"/>
      <c r="H609" s="24"/>
      <c r="I609" s="24"/>
      <c r="J609" s="16">
        <v>0.1</v>
      </c>
      <c r="K609" s="16"/>
      <c r="L609" s="17" t="s">
        <v>289</v>
      </c>
      <c r="M609" s="17"/>
      <c r="N609" s="18">
        <v>430</v>
      </c>
      <c r="O609" s="18"/>
      <c r="P609" s="17">
        <v>3</v>
      </c>
      <c r="Q609" s="17"/>
      <c r="R609" s="18">
        <f t="shared" si="6"/>
        <v>129</v>
      </c>
      <c r="S609" s="18"/>
      <c r="T609" s="18"/>
      <c r="U609" s="18">
        <f t="shared" si="7"/>
        <v>129</v>
      </c>
      <c r="V609" s="18"/>
      <c r="W609" s="18"/>
    </row>
    <row r="610" spans="1:23" ht="12.75">
      <c r="A610" s="2">
        <v>77</v>
      </c>
      <c r="B610" s="24" t="s">
        <v>83</v>
      </c>
      <c r="C610" s="24"/>
      <c r="D610" s="24"/>
      <c r="E610" s="24"/>
      <c r="F610" s="24"/>
      <c r="G610" s="24"/>
      <c r="H610" s="24"/>
      <c r="I610" s="24"/>
      <c r="J610" s="16">
        <v>0.1</v>
      </c>
      <c r="K610" s="16"/>
      <c r="L610" s="17" t="s">
        <v>289</v>
      </c>
      <c r="M610" s="17"/>
      <c r="N610" s="18">
        <v>390</v>
      </c>
      <c r="O610" s="18"/>
      <c r="P610" s="17">
        <v>1</v>
      </c>
      <c r="Q610" s="17"/>
      <c r="R610" s="18">
        <f t="shared" si="6"/>
        <v>39</v>
      </c>
      <c r="S610" s="18"/>
      <c r="T610" s="18"/>
      <c r="U610" s="18">
        <f t="shared" si="7"/>
        <v>39</v>
      </c>
      <c r="V610" s="18"/>
      <c r="W610" s="18"/>
    </row>
    <row r="611" spans="1:23" ht="12.75">
      <c r="A611" s="2">
        <v>78</v>
      </c>
      <c r="B611" s="24" t="s">
        <v>84</v>
      </c>
      <c r="C611" s="24"/>
      <c r="D611" s="24"/>
      <c r="E611" s="24"/>
      <c r="F611" s="24"/>
      <c r="G611" s="24"/>
      <c r="H611" s="24"/>
      <c r="I611" s="24"/>
      <c r="J611" s="16">
        <v>0.1</v>
      </c>
      <c r="K611" s="16"/>
      <c r="L611" s="17" t="s">
        <v>289</v>
      </c>
      <c r="M611" s="17"/>
      <c r="N611" s="18">
        <v>370</v>
      </c>
      <c r="O611" s="18"/>
      <c r="P611" s="17">
        <v>1</v>
      </c>
      <c r="Q611" s="17"/>
      <c r="R611" s="18">
        <f t="shared" si="6"/>
        <v>37</v>
      </c>
      <c r="S611" s="18"/>
      <c r="T611" s="18"/>
      <c r="U611" s="18">
        <f t="shared" si="7"/>
        <v>37</v>
      </c>
      <c r="V611" s="18"/>
      <c r="W611" s="18"/>
    </row>
    <row r="612" spans="1:23" ht="12.75">
      <c r="A612" s="2">
        <v>79</v>
      </c>
      <c r="B612" s="24" t="s">
        <v>173</v>
      </c>
      <c r="C612" s="24"/>
      <c r="D612" s="24"/>
      <c r="E612" s="24"/>
      <c r="F612" s="24"/>
      <c r="G612" s="24"/>
      <c r="H612" s="24"/>
      <c r="I612" s="24"/>
      <c r="J612" s="16">
        <v>0.05</v>
      </c>
      <c r="K612" s="16"/>
      <c r="L612" s="17" t="s">
        <v>289</v>
      </c>
      <c r="M612" s="17"/>
      <c r="N612" s="18">
        <v>350</v>
      </c>
      <c r="O612" s="18"/>
      <c r="P612" s="17">
        <v>12</v>
      </c>
      <c r="Q612" s="17"/>
      <c r="R612" s="18">
        <f t="shared" si="6"/>
        <v>210</v>
      </c>
      <c r="S612" s="18"/>
      <c r="T612" s="18"/>
      <c r="U612" s="18">
        <f t="shared" si="7"/>
        <v>210</v>
      </c>
      <c r="V612" s="18"/>
      <c r="W612" s="18"/>
    </row>
    <row r="613" spans="1:23" ht="27.75" customHeight="1">
      <c r="A613" s="2">
        <v>80</v>
      </c>
      <c r="B613" s="24" t="s">
        <v>85</v>
      </c>
      <c r="C613" s="24"/>
      <c r="D613" s="24"/>
      <c r="E613" s="24"/>
      <c r="F613" s="24"/>
      <c r="G613" s="24"/>
      <c r="H613" s="24"/>
      <c r="I613" s="24"/>
      <c r="J613" s="16">
        <v>0.25</v>
      </c>
      <c r="K613" s="16"/>
      <c r="L613" s="17" t="s">
        <v>289</v>
      </c>
      <c r="M613" s="17"/>
      <c r="N613" s="18">
        <v>465</v>
      </c>
      <c r="O613" s="18"/>
      <c r="P613" s="17">
        <v>1</v>
      </c>
      <c r="Q613" s="17"/>
      <c r="R613" s="18">
        <f t="shared" si="6"/>
        <v>116.25</v>
      </c>
      <c r="S613" s="18"/>
      <c r="T613" s="18"/>
      <c r="U613" s="18">
        <f t="shared" si="7"/>
        <v>116.25</v>
      </c>
      <c r="V613" s="18"/>
      <c r="W613" s="18"/>
    </row>
    <row r="614" spans="1:23" ht="27" customHeight="1">
      <c r="A614" s="2">
        <v>81</v>
      </c>
      <c r="B614" s="24" t="s">
        <v>86</v>
      </c>
      <c r="C614" s="24"/>
      <c r="D614" s="24"/>
      <c r="E614" s="24"/>
      <c r="F614" s="24"/>
      <c r="G614" s="24"/>
      <c r="H614" s="24"/>
      <c r="I614" s="24"/>
      <c r="J614" s="16">
        <v>0.3</v>
      </c>
      <c r="K614" s="16"/>
      <c r="L614" s="17" t="s">
        <v>289</v>
      </c>
      <c r="M614" s="17"/>
      <c r="N614" s="18">
        <v>460</v>
      </c>
      <c r="O614" s="18"/>
      <c r="P614" s="17">
        <v>1</v>
      </c>
      <c r="Q614" s="17"/>
      <c r="R614" s="18">
        <f t="shared" si="6"/>
        <v>138</v>
      </c>
      <c r="S614" s="18"/>
      <c r="T614" s="18"/>
      <c r="U614" s="18">
        <f t="shared" si="7"/>
        <v>138</v>
      </c>
      <c r="V614" s="18"/>
      <c r="W614" s="18"/>
    </row>
    <row r="615" spans="1:23" ht="12.75">
      <c r="A615" s="2">
        <v>82</v>
      </c>
      <c r="B615" s="24" t="s">
        <v>87</v>
      </c>
      <c r="C615" s="24"/>
      <c r="D615" s="24"/>
      <c r="E615" s="24"/>
      <c r="F615" s="24"/>
      <c r="G615" s="24"/>
      <c r="H615" s="24"/>
      <c r="I615" s="24"/>
      <c r="J615" s="16">
        <v>0.05</v>
      </c>
      <c r="K615" s="16"/>
      <c r="L615" s="17" t="s">
        <v>289</v>
      </c>
      <c r="M615" s="17"/>
      <c r="N615" s="18">
        <v>108</v>
      </c>
      <c r="O615" s="18"/>
      <c r="P615" s="17">
        <v>1</v>
      </c>
      <c r="Q615" s="17"/>
      <c r="R615" s="18">
        <f t="shared" si="6"/>
        <v>5.4</v>
      </c>
      <c r="S615" s="18"/>
      <c r="T615" s="18"/>
      <c r="U615" s="18">
        <f t="shared" si="7"/>
        <v>5.4</v>
      </c>
      <c r="V615" s="18"/>
      <c r="W615" s="18"/>
    </row>
    <row r="616" spans="1:23" ht="12.75">
      <c r="A616" s="2">
        <v>83</v>
      </c>
      <c r="B616" s="24" t="s">
        <v>174</v>
      </c>
      <c r="C616" s="24"/>
      <c r="D616" s="24"/>
      <c r="E616" s="24"/>
      <c r="F616" s="24"/>
      <c r="G616" s="24"/>
      <c r="H616" s="24"/>
      <c r="I616" s="24"/>
      <c r="J616" s="16">
        <v>0.05</v>
      </c>
      <c r="K616" s="16"/>
      <c r="L616" s="17" t="s">
        <v>289</v>
      </c>
      <c r="M616" s="17"/>
      <c r="N616" s="18">
        <v>180</v>
      </c>
      <c r="O616" s="18"/>
      <c r="P616" s="17">
        <v>1</v>
      </c>
      <c r="Q616" s="17"/>
      <c r="R616" s="18">
        <f t="shared" si="6"/>
        <v>9</v>
      </c>
      <c r="S616" s="18"/>
      <c r="T616" s="18"/>
      <c r="U616" s="18">
        <f t="shared" si="7"/>
        <v>9</v>
      </c>
      <c r="V616" s="18"/>
      <c r="W616" s="18"/>
    </row>
    <row r="617" spans="1:23" ht="12.75">
      <c r="A617" s="2">
        <v>84</v>
      </c>
      <c r="B617" s="24" t="s">
        <v>89</v>
      </c>
      <c r="C617" s="24"/>
      <c r="D617" s="24"/>
      <c r="E617" s="24"/>
      <c r="F617" s="24"/>
      <c r="G617" s="24"/>
      <c r="H617" s="24"/>
      <c r="I617" s="24"/>
      <c r="J617" s="16">
        <v>0.05</v>
      </c>
      <c r="K617" s="16"/>
      <c r="L617" s="17" t="s">
        <v>289</v>
      </c>
      <c r="M617" s="17"/>
      <c r="N617" s="18">
        <v>90</v>
      </c>
      <c r="O617" s="18"/>
      <c r="P617" s="17">
        <v>1</v>
      </c>
      <c r="Q617" s="17"/>
      <c r="R617" s="18">
        <f t="shared" si="6"/>
        <v>4.5</v>
      </c>
      <c r="S617" s="18"/>
      <c r="T617" s="18"/>
      <c r="U617" s="18">
        <f t="shared" si="7"/>
        <v>4.5</v>
      </c>
      <c r="V617" s="18"/>
      <c r="W617" s="18"/>
    </row>
    <row r="618" spans="1:23" ht="12.75">
      <c r="A618" s="2">
        <v>85</v>
      </c>
      <c r="B618" s="24" t="s">
        <v>175</v>
      </c>
      <c r="C618" s="24"/>
      <c r="D618" s="24"/>
      <c r="E618" s="24"/>
      <c r="F618" s="24"/>
      <c r="G618" s="24"/>
      <c r="H618" s="24"/>
      <c r="I618" s="24"/>
      <c r="J618" s="16">
        <v>0.05</v>
      </c>
      <c r="K618" s="16"/>
      <c r="L618" s="17" t="s">
        <v>289</v>
      </c>
      <c r="M618" s="17"/>
      <c r="N618" s="18">
        <v>100</v>
      </c>
      <c r="O618" s="18"/>
      <c r="P618" s="17">
        <v>1</v>
      </c>
      <c r="Q618" s="17"/>
      <c r="R618" s="18">
        <f t="shared" si="6"/>
        <v>5</v>
      </c>
      <c r="S618" s="18"/>
      <c r="T618" s="18"/>
      <c r="U618" s="18">
        <f t="shared" si="7"/>
        <v>5</v>
      </c>
      <c r="V618" s="18"/>
      <c r="W618" s="18"/>
    </row>
    <row r="619" spans="1:23" ht="12.75">
      <c r="A619" s="2">
        <v>86</v>
      </c>
      <c r="B619" s="24" t="s">
        <v>203</v>
      </c>
      <c r="C619" s="24"/>
      <c r="D619" s="24"/>
      <c r="E619" s="24"/>
      <c r="F619" s="24"/>
      <c r="G619" s="24"/>
      <c r="H619" s="24"/>
      <c r="I619" s="24"/>
      <c r="J619" s="16">
        <v>0.05</v>
      </c>
      <c r="K619" s="16"/>
      <c r="L619" s="17" t="s">
        <v>289</v>
      </c>
      <c r="M619" s="17"/>
      <c r="N619" s="18">
        <v>240</v>
      </c>
      <c r="O619" s="18"/>
      <c r="P619" s="17">
        <v>1</v>
      </c>
      <c r="Q619" s="17"/>
      <c r="R619" s="18">
        <f t="shared" si="6"/>
        <v>12</v>
      </c>
      <c r="S619" s="18"/>
      <c r="T619" s="18"/>
      <c r="U619" s="18">
        <f t="shared" si="7"/>
        <v>12</v>
      </c>
      <c r="V619" s="18"/>
      <c r="W619" s="18"/>
    </row>
    <row r="620" spans="1:23" ht="25.5" customHeight="1">
      <c r="A620" s="2">
        <v>87</v>
      </c>
      <c r="B620" s="24" t="s">
        <v>204</v>
      </c>
      <c r="C620" s="24"/>
      <c r="D620" s="24"/>
      <c r="E620" s="24"/>
      <c r="F620" s="24"/>
      <c r="G620" s="24"/>
      <c r="H620" s="24"/>
      <c r="I620" s="24"/>
      <c r="J620" s="16">
        <v>0.07</v>
      </c>
      <c r="K620" s="16"/>
      <c r="L620" s="17" t="s">
        <v>289</v>
      </c>
      <c r="M620" s="17"/>
      <c r="N620" s="18">
        <v>540</v>
      </c>
      <c r="O620" s="18"/>
      <c r="P620" s="17">
        <v>1</v>
      </c>
      <c r="Q620" s="17"/>
      <c r="R620" s="18">
        <f t="shared" si="6"/>
        <v>37.800000000000004</v>
      </c>
      <c r="S620" s="18"/>
      <c r="T620" s="18"/>
      <c r="U620" s="18">
        <f t="shared" si="7"/>
        <v>37.800000000000004</v>
      </c>
      <c r="V620" s="18"/>
      <c r="W620" s="18"/>
    </row>
    <row r="621" spans="1:23" ht="25.5" customHeight="1">
      <c r="A621" s="2">
        <v>88</v>
      </c>
      <c r="B621" s="24" t="s">
        <v>205</v>
      </c>
      <c r="C621" s="24"/>
      <c r="D621" s="24"/>
      <c r="E621" s="24"/>
      <c r="F621" s="24"/>
      <c r="G621" s="24"/>
      <c r="H621" s="24"/>
      <c r="I621" s="24"/>
      <c r="J621" s="16">
        <v>0.07</v>
      </c>
      <c r="K621" s="16"/>
      <c r="L621" s="17" t="s">
        <v>289</v>
      </c>
      <c r="M621" s="17"/>
      <c r="N621" s="18">
        <v>580</v>
      </c>
      <c r="O621" s="18"/>
      <c r="P621" s="17">
        <v>1</v>
      </c>
      <c r="Q621" s="17"/>
      <c r="R621" s="18">
        <f t="shared" si="6"/>
        <v>40.6</v>
      </c>
      <c r="S621" s="18"/>
      <c r="T621" s="18"/>
      <c r="U621" s="18">
        <f t="shared" si="7"/>
        <v>40.6</v>
      </c>
      <c r="V621" s="18"/>
      <c r="W621" s="18"/>
    </row>
    <row r="622" spans="1:23" ht="12.75">
      <c r="A622" s="2">
        <v>89</v>
      </c>
      <c r="B622" s="24" t="s">
        <v>206</v>
      </c>
      <c r="C622" s="24"/>
      <c r="D622" s="24"/>
      <c r="E622" s="24"/>
      <c r="F622" s="24"/>
      <c r="G622" s="24"/>
      <c r="H622" s="24"/>
      <c r="I622" s="24"/>
      <c r="J622" s="16">
        <v>0.05</v>
      </c>
      <c r="K622" s="16"/>
      <c r="L622" s="17" t="s">
        <v>289</v>
      </c>
      <c r="M622" s="17"/>
      <c r="N622" s="18">
        <v>310</v>
      </c>
      <c r="O622" s="18"/>
      <c r="P622" s="17">
        <v>1</v>
      </c>
      <c r="Q622" s="17"/>
      <c r="R622" s="18">
        <f t="shared" si="6"/>
        <v>15.5</v>
      </c>
      <c r="S622" s="18"/>
      <c r="T622" s="18"/>
      <c r="U622" s="18">
        <f t="shared" si="7"/>
        <v>15.5</v>
      </c>
      <c r="V622" s="18"/>
      <c r="W622" s="18"/>
    </row>
    <row r="623" spans="1:23" ht="12.75">
      <c r="A623" s="2">
        <v>90</v>
      </c>
      <c r="B623" s="24" t="s">
        <v>177</v>
      </c>
      <c r="C623" s="24"/>
      <c r="D623" s="24"/>
      <c r="E623" s="24"/>
      <c r="F623" s="24"/>
      <c r="G623" s="24"/>
      <c r="H623" s="24"/>
      <c r="I623" s="24"/>
      <c r="J623" s="16">
        <v>0.03</v>
      </c>
      <c r="K623" s="16"/>
      <c r="L623" s="17" t="s">
        <v>289</v>
      </c>
      <c r="M623" s="17"/>
      <c r="N623" s="18">
        <v>720</v>
      </c>
      <c r="O623" s="18"/>
      <c r="P623" s="17">
        <v>1</v>
      </c>
      <c r="Q623" s="17"/>
      <c r="R623" s="18">
        <f t="shared" si="6"/>
        <v>21.599999999999998</v>
      </c>
      <c r="S623" s="18"/>
      <c r="T623" s="18"/>
      <c r="U623" s="18">
        <f t="shared" si="7"/>
        <v>21.599999999999998</v>
      </c>
      <c r="V623" s="18"/>
      <c r="W623" s="18"/>
    </row>
    <row r="624" spans="1:23" ht="12.75">
      <c r="A624" s="2">
        <v>91</v>
      </c>
      <c r="B624" s="24" t="s">
        <v>207</v>
      </c>
      <c r="C624" s="24"/>
      <c r="D624" s="24"/>
      <c r="E624" s="24"/>
      <c r="F624" s="24"/>
      <c r="G624" s="24"/>
      <c r="H624" s="24"/>
      <c r="I624" s="24"/>
      <c r="J624" s="16">
        <v>0.25</v>
      </c>
      <c r="K624" s="16"/>
      <c r="L624" s="17" t="s">
        <v>289</v>
      </c>
      <c r="M624" s="17"/>
      <c r="N624" s="18">
        <v>190</v>
      </c>
      <c r="O624" s="18"/>
      <c r="P624" s="17">
        <v>1</v>
      </c>
      <c r="Q624" s="17"/>
      <c r="R624" s="18">
        <f t="shared" si="6"/>
        <v>47.5</v>
      </c>
      <c r="S624" s="18"/>
      <c r="T624" s="18"/>
      <c r="U624" s="18">
        <f t="shared" si="7"/>
        <v>47.5</v>
      </c>
      <c r="V624" s="18"/>
      <c r="W624" s="18"/>
    </row>
    <row r="625" spans="1:23" ht="12.75">
      <c r="A625" s="2">
        <v>92</v>
      </c>
      <c r="B625" s="24" t="s">
        <v>208</v>
      </c>
      <c r="C625" s="24"/>
      <c r="D625" s="24"/>
      <c r="E625" s="24"/>
      <c r="F625" s="24"/>
      <c r="G625" s="24"/>
      <c r="H625" s="24"/>
      <c r="I625" s="24"/>
      <c r="J625" s="16">
        <v>0.1</v>
      </c>
      <c r="K625" s="16"/>
      <c r="L625" s="17" t="s">
        <v>289</v>
      </c>
      <c r="M625" s="17"/>
      <c r="N625" s="15">
        <v>15000</v>
      </c>
      <c r="O625" s="15"/>
      <c r="P625" s="17">
        <v>2</v>
      </c>
      <c r="Q625" s="17"/>
      <c r="R625" s="18">
        <f t="shared" si="6"/>
        <v>3000</v>
      </c>
      <c r="S625" s="18"/>
      <c r="T625" s="18"/>
      <c r="U625" s="18">
        <f t="shared" si="7"/>
        <v>3000</v>
      </c>
      <c r="V625" s="18"/>
      <c r="W625" s="18"/>
    </row>
    <row r="626" spans="1:23" ht="26.25" customHeight="1">
      <c r="A626" s="2">
        <v>93</v>
      </c>
      <c r="B626" s="24" t="s">
        <v>209</v>
      </c>
      <c r="C626" s="24"/>
      <c r="D626" s="24"/>
      <c r="E626" s="24"/>
      <c r="F626" s="24"/>
      <c r="G626" s="24"/>
      <c r="H626" s="24"/>
      <c r="I626" s="24"/>
      <c r="J626" s="16">
        <v>0.05</v>
      </c>
      <c r="K626" s="16"/>
      <c r="L626" s="17" t="s">
        <v>289</v>
      </c>
      <c r="M626" s="17"/>
      <c r="N626" s="18">
        <v>319.5</v>
      </c>
      <c r="O626" s="18"/>
      <c r="P626" s="17">
        <v>1</v>
      </c>
      <c r="Q626" s="17"/>
      <c r="R626" s="18">
        <f t="shared" si="6"/>
        <v>15.975000000000001</v>
      </c>
      <c r="S626" s="18"/>
      <c r="T626" s="18"/>
      <c r="U626" s="18">
        <f t="shared" si="7"/>
        <v>15.975000000000001</v>
      </c>
      <c r="V626" s="18"/>
      <c r="W626" s="18"/>
    </row>
    <row r="627" spans="1:23" ht="27" customHeight="1">
      <c r="A627" s="2">
        <v>94</v>
      </c>
      <c r="B627" s="24" t="s">
        <v>210</v>
      </c>
      <c r="C627" s="24"/>
      <c r="D627" s="24"/>
      <c r="E627" s="24"/>
      <c r="F627" s="24"/>
      <c r="G627" s="24"/>
      <c r="H627" s="24"/>
      <c r="I627" s="24"/>
      <c r="J627" s="16">
        <v>0.05</v>
      </c>
      <c r="K627" s="16"/>
      <c r="L627" s="17" t="s">
        <v>289</v>
      </c>
      <c r="M627" s="17"/>
      <c r="N627" s="18">
        <v>282</v>
      </c>
      <c r="O627" s="18"/>
      <c r="P627" s="17">
        <v>2</v>
      </c>
      <c r="Q627" s="17"/>
      <c r="R627" s="18">
        <f t="shared" si="6"/>
        <v>28.200000000000003</v>
      </c>
      <c r="S627" s="18"/>
      <c r="T627" s="18"/>
      <c r="U627" s="18">
        <f t="shared" si="7"/>
        <v>28.200000000000003</v>
      </c>
      <c r="V627" s="18"/>
      <c r="W627" s="18"/>
    </row>
    <row r="628" spans="1:23" ht="25.5" customHeight="1">
      <c r="A628" s="2">
        <v>95</v>
      </c>
      <c r="B628" s="24" t="s">
        <v>211</v>
      </c>
      <c r="C628" s="24"/>
      <c r="D628" s="24"/>
      <c r="E628" s="24"/>
      <c r="F628" s="24"/>
      <c r="G628" s="24"/>
      <c r="H628" s="24"/>
      <c r="I628" s="24"/>
      <c r="J628" s="16">
        <v>0.05</v>
      </c>
      <c r="K628" s="16"/>
      <c r="L628" s="17" t="s">
        <v>289</v>
      </c>
      <c r="M628" s="17"/>
      <c r="N628" s="18">
        <v>306</v>
      </c>
      <c r="O628" s="18"/>
      <c r="P628" s="17">
        <v>2</v>
      </c>
      <c r="Q628" s="17"/>
      <c r="R628" s="18">
        <f t="shared" si="6"/>
        <v>30.6</v>
      </c>
      <c r="S628" s="18"/>
      <c r="T628" s="18"/>
      <c r="U628" s="18">
        <f t="shared" si="7"/>
        <v>30.6</v>
      </c>
      <c r="V628" s="18"/>
      <c r="W628" s="18"/>
    </row>
    <row r="629" spans="1:23" ht="27.75" customHeight="1">
      <c r="A629" s="2">
        <v>96</v>
      </c>
      <c r="B629" s="24" t="s">
        <v>212</v>
      </c>
      <c r="C629" s="24"/>
      <c r="D629" s="24"/>
      <c r="E629" s="24"/>
      <c r="F629" s="24"/>
      <c r="G629" s="24"/>
      <c r="H629" s="24"/>
      <c r="I629" s="24"/>
      <c r="J629" s="16">
        <v>0.05</v>
      </c>
      <c r="K629" s="16"/>
      <c r="L629" s="17" t="s">
        <v>289</v>
      </c>
      <c r="M629" s="17"/>
      <c r="N629" s="18">
        <v>366</v>
      </c>
      <c r="O629" s="18"/>
      <c r="P629" s="17">
        <v>2</v>
      </c>
      <c r="Q629" s="17"/>
      <c r="R629" s="18">
        <f t="shared" si="6"/>
        <v>36.6</v>
      </c>
      <c r="S629" s="18"/>
      <c r="T629" s="18"/>
      <c r="U629" s="18">
        <f t="shared" si="7"/>
        <v>36.6</v>
      </c>
      <c r="V629" s="18"/>
      <c r="W629" s="18"/>
    </row>
    <row r="630" spans="1:23" ht="24.75" customHeight="1">
      <c r="A630" s="2">
        <v>97</v>
      </c>
      <c r="B630" s="24" t="s">
        <v>213</v>
      </c>
      <c r="C630" s="24"/>
      <c r="D630" s="24"/>
      <c r="E630" s="24"/>
      <c r="F630" s="24"/>
      <c r="G630" s="24"/>
      <c r="H630" s="24"/>
      <c r="I630" s="24"/>
      <c r="J630" s="16">
        <v>0.05</v>
      </c>
      <c r="K630" s="16"/>
      <c r="L630" s="17" t="s">
        <v>289</v>
      </c>
      <c r="M630" s="17"/>
      <c r="N630" s="18">
        <v>384</v>
      </c>
      <c r="O630" s="18"/>
      <c r="P630" s="17">
        <v>2</v>
      </c>
      <c r="Q630" s="17"/>
      <c r="R630" s="18">
        <f t="shared" si="6"/>
        <v>38.400000000000006</v>
      </c>
      <c r="S630" s="18"/>
      <c r="T630" s="18"/>
      <c r="U630" s="18">
        <f t="shared" si="7"/>
        <v>38.400000000000006</v>
      </c>
      <c r="V630" s="18"/>
      <c r="W630" s="18"/>
    </row>
    <row r="631" spans="1:23" ht="26.25" customHeight="1">
      <c r="A631" s="2">
        <v>98</v>
      </c>
      <c r="B631" s="24" t="s">
        <v>214</v>
      </c>
      <c r="C631" s="24"/>
      <c r="D631" s="24"/>
      <c r="E631" s="24"/>
      <c r="F631" s="24"/>
      <c r="G631" s="24"/>
      <c r="H631" s="24"/>
      <c r="I631" s="24"/>
      <c r="J631" s="16">
        <v>0.05</v>
      </c>
      <c r="K631" s="16"/>
      <c r="L631" s="17" t="s">
        <v>289</v>
      </c>
      <c r="M631" s="17"/>
      <c r="N631" s="18">
        <v>396</v>
      </c>
      <c r="O631" s="18"/>
      <c r="P631" s="17">
        <v>2</v>
      </c>
      <c r="Q631" s="17"/>
      <c r="R631" s="18">
        <f t="shared" si="6"/>
        <v>39.6</v>
      </c>
      <c r="S631" s="18"/>
      <c r="T631" s="18"/>
      <c r="U631" s="18">
        <f t="shared" si="7"/>
        <v>39.6</v>
      </c>
      <c r="V631" s="18"/>
      <c r="W631" s="18"/>
    </row>
    <row r="632" spans="1:23" ht="26.25" customHeight="1">
      <c r="A632" s="2">
        <v>99</v>
      </c>
      <c r="B632" s="24" t="s">
        <v>215</v>
      </c>
      <c r="C632" s="24"/>
      <c r="D632" s="24"/>
      <c r="E632" s="24"/>
      <c r="F632" s="24"/>
      <c r="G632" s="24"/>
      <c r="H632" s="24"/>
      <c r="I632" s="24"/>
      <c r="J632" s="16">
        <v>0.04</v>
      </c>
      <c r="K632" s="16"/>
      <c r="L632" s="17" t="s">
        <v>289</v>
      </c>
      <c r="M632" s="17"/>
      <c r="N632" s="18">
        <v>380</v>
      </c>
      <c r="O632" s="18"/>
      <c r="P632" s="17">
        <v>1</v>
      </c>
      <c r="Q632" s="17"/>
      <c r="R632" s="18">
        <f t="shared" si="6"/>
        <v>15.200000000000001</v>
      </c>
      <c r="S632" s="18"/>
      <c r="T632" s="18"/>
      <c r="U632" s="18">
        <f t="shared" si="7"/>
        <v>15.200000000000001</v>
      </c>
      <c r="V632" s="18"/>
      <c r="W632" s="18"/>
    </row>
    <row r="633" spans="1:23" ht="13.5" customHeight="1" hidden="1">
      <c r="A633" s="2"/>
      <c r="B633" s="24"/>
      <c r="C633" s="24"/>
      <c r="D633" s="24"/>
      <c r="E633" s="24"/>
      <c r="F633" s="24"/>
      <c r="G633" s="24"/>
      <c r="H633" s="24"/>
      <c r="I633" s="24"/>
      <c r="J633" s="16"/>
      <c r="K633" s="16"/>
      <c r="L633" s="17"/>
      <c r="M633" s="17"/>
      <c r="N633" s="18"/>
      <c r="O633" s="18"/>
      <c r="P633" s="17"/>
      <c r="Q633" s="17"/>
      <c r="R633" s="18"/>
      <c r="S633" s="18"/>
      <c r="T633" s="18"/>
      <c r="U633" s="18"/>
      <c r="V633" s="18"/>
      <c r="W633" s="18"/>
    </row>
    <row r="634" spans="1:23" ht="12.75" hidden="1">
      <c r="A634" s="2"/>
      <c r="B634" s="24"/>
      <c r="C634" s="24"/>
      <c r="D634" s="24"/>
      <c r="E634" s="24"/>
      <c r="F634" s="24"/>
      <c r="G634" s="24"/>
      <c r="H634" s="24"/>
      <c r="I634" s="24"/>
      <c r="J634" s="16"/>
      <c r="K634" s="16"/>
      <c r="L634" s="17"/>
      <c r="M634" s="17"/>
      <c r="N634" s="18"/>
      <c r="O634" s="18"/>
      <c r="P634" s="17"/>
      <c r="Q634" s="17"/>
      <c r="R634" s="18"/>
      <c r="S634" s="18"/>
      <c r="T634" s="18"/>
      <c r="U634" s="18"/>
      <c r="V634" s="18"/>
      <c r="W634" s="18"/>
    </row>
    <row r="635" spans="1:23" ht="12.75">
      <c r="A635" s="6"/>
      <c r="B635" s="29" t="s">
        <v>278</v>
      </c>
      <c r="C635" s="29"/>
      <c r="D635" s="29"/>
      <c r="E635" s="29"/>
      <c r="F635" s="29"/>
      <c r="G635" s="29"/>
      <c r="H635" s="29"/>
      <c r="I635" s="29"/>
      <c r="J635" s="30"/>
      <c r="K635" s="30"/>
      <c r="L635" s="30"/>
      <c r="M635" s="30"/>
      <c r="N635" s="30"/>
      <c r="O635" s="30"/>
      <c r="P635" s="30"/>
      <c r="Q635" s="30"/>
      <c r="R635" s="31">
        <f>SUM(R532:T634)</f>
        <v>9789.919800000005</v>
      </c>
      <c r="S635" s="31"/>
      <c r="T635" s="31"/>
      <c r="U635" s="31">
        <f>SUM(U532:W634)</f>
        <v>9789.919800000005</v>
      </c>
      <c r="V635" s="31"/>
      <c r="W635" s="31"/>
    </row>
    <row r="637" spans="1:26" ht="12.75">
      <c r="A637" s="23" t="s">
        <v>266</v>
      </c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2.75">
      <c r="A638" s="23" t="s">
        <v>90</v>
      </c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2.75">
      <c r="A639" s="23" t="s">
        <v>225</v>
      </c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2.75">
      <c r="A640" s="65" t="s">
        <v>196</v>
      </c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</row>
    <row r="641" spans="1:26" ht="12.75">
      <c r="A641" s="17" t="s">
        <v>268</v>
      </c>
      <c r="B641" s="17" t="s">
        <v>91</v>
      </c>
      <c r="C641" s="17"/>
      <c r="D641" s="17"/>
      <c r="E641" s="17"/>
      <c r="F641" s="17"/>
      <c r="G641" s="17"/>
      <c r="H641" s="17"/>
      <c r="I641" s="17" t="s">
        <v>92</v>
      </c>
      <c r="J641" s="17"/>
      <c r="K641" s="17" t="s">
        <v>287</v>
      </c>
      <c r="L641" s="17"/>
      <c r="M641" s="48" t="s">
        <v>2</v>
      </c>
      <c r="N641" s="49"/>
      <c r="O641" s="50"/>
      <c r="P641" s="17" t="s">
        <v>285</v>
      </c>
      <c r="Q641" s="17"/>
      <c r="R641" s="17"/>
      <c r="S641" s="17" t="s">
        <v>295</v>
      </c>
      <c r="T641" s="17"/>
      <c r="U641" s="17" t="s">
        <v>271</v>
      </c>
      <c r="V641" s="17"/>
      <c r="W641" s="17"/>
      <c r="X641" s="17"/>
      <c r="Y641" s="17"/>
      <c r="Z641" s="17"/>
    </row>
    <row r="642" spans="1:26" ht="66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51"/>
      <c r="N642" s="52"/>
      <c r="O642" s="53"/>
      <c r="P642" s="17"/>
      <c r="Q642" s="17"/>
      <c r="R642" s="17"/>
      <c r="S642" s="17"/>
      <c r="T642" s="17"/>
      <c r="U642" s="17" t="s">
        <v>93</v>
      </c>
      <c r="V642" s="17"/>
      <c r="W642" s="17"/>
      <c r="X642" s="17" t="s">
        <v>284</v>
      </c>
      <c r="Y642" s="17"/>
      <c r="Z642" s="17"/>
    </row>
    <row r="643" spans="1:26" ht="12.75">
      <c r="A643" s="5">
        <v>1</v>
      </c>
      <c r="B643" s="32">
        <v>2</v>
      </c>
      <c r="C643" s="32"/>
      <c r="D643" s="32"/>
      <c r="E643" s="32"/>
      <c r="F643" s="32"/>
      <c r="G643" s="32"/>
      <c r="H643" s="32"/>
      <c r="I643" s="32">
        <v>3</v>
      </c>
      <c r="J643" s="32"/>
      <c r="K643" s="32">
        <v>4</v>
      </c>
      <c r="L643" s="32"/>
      <c r="M643" s="66"/>
      <c r="N643" s="67"/>
      <c r="O643" s="68"/>
      <c r="P643" s="32">
        <v>5</v>
      </c>
      <c r="Q643" s="32"/>
      <c r="R643" s="32"/>
      <c r="S643" s="32">
        <v>6</v>
      </c>
      <c r="T643" s="32"/>
      <c r="U643" s="32">
        <v>7</v>
      </c>
      <c r="V643" s="32"/>
      <c r="W643" s="32"/>
      <c r="X643" s="32">
        <v>8</v>
      </c>
      <c r="Y643" s="32"/>
      <c r="Z643" s="32"/>
    </row>
    <row r="644" spans="1:26" ht="12.75">
      <c r="A644" s="2">
        <v>1</v>
      </c>
      <c r="B644" s="24" t="s">
        <v>197</v>
      </c>
      <c r="C644" s="24"/>
      <c r="D644" s="24"/>
      <c r="E644" s="24"/>
      <c r="F644" s="24"/>
      <c r="G644" s="24"/>
      <c r="H644" s="24"/>
      <c r="I644" s="33">
        <v>0.2</v>
      </c>
      <c r="J644" s="33"/>
      <c r="K644" s="17" t="s">
        <v>289</v>
      </c>
      <c r="L644" s="17"/>
      <c r="M644" s="45">
        <v>1.23</v>
      </c>
      <c r="N644" s="46"/>
      <c r="O644" s="47"/>
      <c r="P644" s="18">
        <v>8000</v>
      </c>
      <c r="Q644" s="18"/>
      <c r="R644" s="18"/>
      <c r="S644" s="17">
        <v>1</v>
      </c>
      <c r="T644" s="17"/>
      <c r="U644" s="18">
        <f aca="true" t="shared" si="8" ref="U644:U657">I644*M644*P644*S644</f>
        <v>1968</v>
      </c>
      <c r="V644" s="18"/>
      <c r="W644" s="18"/>
      <c r="X644" s="18">
        <f aca="true" t="shared" si="9" ref="X644:X657">U644*$S$12</f>
        <v>1968</v>
      </c>
      <c r="Y644" s="18"/>
      <c r="Z644" s="18"/>
    </row>
    <row r="645" spans="1:26" ht="12.75">
      <c r="A645" s="2">
        <v>2</v>
      </c>
      <c r="B645" s="24" t="s">
        <v>198</v>
      </c>
      <c r="C645" s="24"/>
      <c r="D645" s="24"/>
      <c r="E645" s="24"/>
      <c r="F645" s="24"/>
      <c r="G645" s="24"/>
      <c r="H645" s="24"/>
      <c r="I645" s="33">
        <v>0.222</v>
      </c>
      <c r="J645" s="33"/>
      <c r="K645" s="17" t="s">
        <v>289</v>
      </c>
      <c r="L645" s="17"/>
      <c r="M645" s="45">
        <v>1.31</v>
      </c>
      <c r="N645" s="46"/>
      <c r="O645" s="47"/>
      <c r="P645" s="18">
        <v>35000</v>
      </c>
      <c r="Q645" s="18"/>
      <c r="R645" s="18"/>
      <c r="S645" s="17">
        <v>1</v>
      </c>
      <c r="T645" s="17"/>
      <c r="U645" s="18">
        <f t="shared" si="8"/>
        <v>10178.7</v>
      </c>
      <c r="V645" s="18"/>
      <c r="W645" s="18"/>
      <c r="X645" s="18">
        <f t="shared" si="9"/>
        <v>10178.7</v>
      </c>
      <c r="Y645" s="18"/>
      <c r="Z645" s="18"/>
    </row>
    <row r="646" spans="1:26" ht="12.75">
      <c r="A646" s="2">
        <v>3</v>
      </c>
      <c r="B646" s="24" t="s">
        <v>199</v>
      </c>
      <c r="C646" s="24"/>
      <c r="D646" s="24"/>
      <c r="E646" s="24"/>
      <c r="F646" s="24"/>
      <c r="G646" s="24"/>
      <c r="H646" s="24"/>
      <c r="I646" s="33">
        <v>0.2</v>
      </c>
      <c r="J646" s="33"/>
      <c r="K646" s="17" t="s">
        <v>289</v>
      </c>
      <c r="L646" s="17"/>
      <c r="M646" s="45">
        <v>1.23</v>
      </c>
      <c r="N646" s="46"/>
      <c r="O646" s="47"/>
      <c r="P646" s="18">
        <v>70000</v>
      </c>
      <c r="Q646" s="18"/>
      <c r="R646" s="18"/>
      <c r="S646" s="17">
        <v>1</v>
      </c>
      <c r="T646" s="17"/>
      <c r="U646" s="18">
        <f t="shared" si="8"/>
        <v>17220</v>
      </c>
      <c r="V646" s="18"/>
      <c r="W646" s="18"/>
      <c r="X646" s="18">
        <f t="shared" si="9"/>
        <v>17220</v>
      </c>
      <c r="Y646" s="18"/>
      <c r="Z646" s="18"/>
    </row>
    <row r="647" spans="1:26" ht="12.75">
      <c r="A647" s="2">
        <v>4</v>
      </c>
      <c r="B647" s="24" t="s">
        <v>200</v>
      </c>
      <c r="C647" s="24"/>
      <c r="D647" s="24"/>
      <c r="E647" s="24"/>
      <c r="F647" s="24"/>
      <c r="G647" s="24"/>
      <c r="H647" s="24"/>
      <c r="I647" s="33">
        <v>0.222</v>
      </c>
      <c r="J647" s="33"/>
      <c r="K647" s="17" t="s">
        <v>289</v>
      </c>
      <c r="L647" s="17"/>
      <c r="M647" s="45">
        <v>1.31</v>
      </c>
      <c r="N647" s="46"/>
      <c r="O647" s="47"/>
      <c r="P647" s="18">
        <v>35000</v>
      </c>
      <c r="Q647" s="18"/>
      <c r="R647" s="18"/>
      <c r="S647" s="17">
        <v>1</v>
      </c>
      <c r="T647" s="17"/>
      <c r="U647" s="18">
        <f t="shared" si="8"/>
        <v>10178.7</v>
      </c>
      <c r="V647" s="18"/>
      <c r="W647" s="18"/>
      <c r="X647" s="18">
        <f t="shared" si="9"/>
        <v>10178.7</v>
      </c>
      <c r="Y647" s="18"/>
      <c r="Z647" s="18"/>
    </row>
    <row r="648" spans="1:26" ht="12.75">
      <c r="A648" s="2">
        <v>5</v>
      </c>
      <c r="B648" s="24" t="s">
        <v>201</v>
      </c>
      <c r="C648" s="24"/>
      <c r="D648" s="24"/>
      <c r="E648" s="24"/>
      <c r="F648" s="24"/>
      <c r="G648" s="24"/>
      <c r="H648" s="24"/>
      <c r="I648" s="33">
        <v>0.222</v>
      </c>
      <c r="J648" s="33"/>
      <c r="K648" s="17" t="s">
        <v>289</v>
      </c>
      <c r="L648" s="17"/>
      <c r="M648" s="45">
        <v>1.26</v>
      </c>
      <c r="N648" s="46"/>
      <c r="O648" s="47"/>
      <c r="P648" s="18">
        <v>86458</v>
      </c>
      <c r="Q648" s="18"/>
      <c r="R648" s="18"/>
      <c r="S648" s="17">
        <v>1</v>
      </c>
      <c r="T648" s="17"/>
      <c r="U648" s="18">
        <f t="shared" si="8"/>
        <v>24184.03176</v>
      </c>
      <c r="V648" s="18"/>
      <c r="W648" s="18"/>
      <c r="X648" s="18">
        <f t="shared" si="9"/>
        <v>24184.03176</v>
      </c>
      <c r="Y648" s="18"/>
      <c r="Z648" s="18"/>
    </row>
    <row r="649" spans="1:26" ht="12.75">
      <c r="A649" s="2">
        <v>6</v>
      </c>
      <c r="B649" s="24" t="s">
        <v>202</v>
      </c>
      <c r="C649" s="24"/>
      <c r="D649" s="24"/>
      <c r="E649" s="24"/>
      <c r="F649" s="24"/>
      <c r="G649" s="24"/>
      <c r="H649" s="24"/>
      <c r="I649" s="33">
        <v>0.222</v>
      </c>
      <c r="J649" s="33"/>
      <c r="K649" s="17" t="s">
        <v>289</v>
      </c>
      <c r="L649" s="17"/>
      <c r="M649" s="45">
        <v>1.26</v>
      </c>
      <c r="N649" s="46"/>
      <c r="O649" s="47"/>
      <c r="P649" s="18">
        <v>12500</v>
      </c>
      <c r="Q649" s="18"/>
      <c r="R649" s="18"/>
      <c r="S649" s="17">
        <v>1</v>
      </c>
      <c r="T649" s="17"/>
      <c r="U649" s="18">
        <f t="shared" si="8"/>
        <v>3496.5000000000005</v>
      </c>
      <c r="V649" s="18"/>
      <c r="W649" s="18"/>
      <c r="X649" s="18">
        <f t="shared" si="9"/>
        <v>3496.5000000000005</v>
      </c>
      <c r="Y649" s="18"/>
      <c r="Z649" s="18"/>
    </row>
    <row r="650" spans="1:26" ht="12.75">
      <c r="A650" s="2">
        <v>7</v>
      </c>
      <c r="B650" s="24" t="s">
        <v>41</v>
      </c>
      <c r="C650" s="24"/>
      <c r="D650" s="24"/>
      <c r="E650" s="24"/>
      <c r="F650" s="24"/>
      <c r="G650" s="24"/>
      <c r="H650" s="24"/>
      <c r="I650" s="33">
        <v>0.222</v>
      </c>
      <c r="J650" s="33"/>
      <c r="K650" s="17" t="s">
        <v>289</v>
      </c>
      <c r="L650" s="17"/>
      <c r="M650" s="45">
        <v>1.31</v>
      </c>
      <c r="N650" s="46"/>
      <c r="O650" s="47"/>
      <c r="P650" s="18">
        <v>120000</v>
      </c>
      <c r="Q650" s="18"/>
      <c r="R650" s="18"/>
      <c r="S650" s="17">
        <v>1</v>
      </c>
      <c r="T650" s="17"/>
      <c r="U650" s="18">
        <f t="shared" si="8"/>
        <v>34898.4</v>
      </c>
      <c r="V650" s="18"/>
      <c r="W650" s="18"/>
      <c r="X650" s="18">
        <f t="shared" si="9"/>
        <v>34898.4</v>
      </c>
      <c r="Y650" s="18"/>
      <c r="Z650" s="18"/>
    </row>
    <row r="651" spans="1:26" ht="12.75">
      <c r="A651" s="2">
        <v>8</v>
      </c>
      <c r="B651" s="24" t="s">
        <v>42</v>
      </c>
      <c r="C651" s="24"/>
      <c r="D651" s="24"/>
      <c r="E651" s="24"/>
      <c r="F651" s="24"/>
      <c r="G651" s="24"/>
      <c r="H651" s="24"/>
      <c r="I651" s="33">
        <v>0.222</v>
      </c>
      <c r="J651" s="33"/>
      <c r="K651" s="17" t="s">
        <v>289</v>
      </c>
      <c r="L651" s="17"/>
      <c r="M651" s="45">
        <v>1.26</v>
      </c>
      <c r="N651" s="46"/>
      <c r="O651" s="47"/>
      <c r="P651" s="18">
        <v>3000</v>
      </c>
      <c r="Q651" s="18"/>
      <c r="R651" s="18"/>
      <c r="S651" s="17">
        <v>1</v>
      </c>
      <c r="T651" s="17"/>
      <c r="U651" s="18">
        <f t="shared" si="8"/>
        <v>839.1600000000001</v>
      </c>
      <c r="V651" s="18"/>
      <c r="W651" s="18"/>
      <c r="X651" s="18">
        <f t="shared" si="9"/>
        <v>839.1600000000001</v>
      </c>
      <c r="Y651" s="18"/>
      <c r="Z651" s="18"/>
    </row>
    <row r="652" spans="1:26" ht="12.75">
      <c r="A652" s="2">
        <v>9</v>
      </c>
      <c r="B652" s="24" t="s">
        <v>43</v>
      </c>
      <c r="C652" s="24"/>
      <c r="D652" s="24"/>
      <c r="E652" s="24"/>
      <c r="F652" s="24"/>
      <c r="G652" s="24"/>
      <c r="H652" s="24"/>
      <c r="I652" s="33">
        <v>0.222</v>
      </c>
      <c r="J652" s="33"/>
      <c r="K652" s="17" t="s">
        <v>289</v>
      </c>
      <c r="L652" s="17"/>
      <c r="M652" s="45">
        <v>1.31</v>
      </c>
      <c r="N652" s="46"/>
      <c r="O652" s="47"/>
      <c r="P652" s="18">
        <v>6200</v>
      </c>
      <c r="Q652" s="18"/>
      <c r="R652" s="18"/>
      <c r="S652" s="17">
        <v>1</v>
      </c>
      <c r="T652" s="17"/>
      <c r="U652" s="18">
        <f t="shared" si="8"/>
        <v>1803.084</v>
      </c>
      <c r="V652" s="18"/>
      <c r="W652" s="18"/>
      <c r="X652" s="18">
        <f t="shared" si="9"/>
        <v>1803.084</v>
      </c>
      <c r="Y652" s="18"/>
      <c r="Z652" s="18"/>
    </row>
    <row r="653" spans="1:26" ht="12.75">
      <c r="A653" s="2">
        <v>10</v>
      </c>
      <c r="B653" s="24" t="s">
        <v>44</v>
      </c>
      <c r="C653" s="24"/>
      <c r="D653" s="24"/>
      <c r="E653" s="24"/>
      <c r="F653" s="24"/>
      <c r="G653" s="24"/>
      <c r="H653" s="24"/>
      <c r="I653" s="33">
        <v>0.222</v>
      </c>
      <c r="J653" s="33"/>
      <c r="K653" s="17" t="s">
        <v>289</v>
      </c>
      <c r="L653" s="17"/>
      <c r="M653" s="45">
        <v>1.31</v>
      </c>
      <c r="N653" s="46"/>
      <c r="O653" s="47"/>
      <c r="P653" s="18">
        <v>7000</v>
      </c>
      <c r="Q653" s="18"/>
      <c r="R653" s="18"/>
      <c r="S653" s="17">
        <v>1</v>
      </c>
      <c r="T653" s="17"/>
      <c r="U653" s="18">
        <f t="shared" si="8"/>
        <v>2035.7400000000002</v>
      </c>
      <c r="V653" s="18"/>
      <c r="W653" s="18"/>
      <c r="X653" s="18">
        <f t="shared" si="9"/>
        <v>2035.7400000000002</v>
      </c>
      <c r="Y653" s="18"/>
      <c r="Z653" s="18"/>
    </row>
    <row r="654" spans="1:26" ht="12.75">
      <c r="A654" s="2">
        <v>11</v>
      </c>
      <c r="B654" s="24" t="s">
        <v>45</v>
      </c>
      <c r="C654" s="24"/>
      <c r="D654" s="24"/>
      <c r="E654" s="24"/>
      <c r="F654" s="24"/>
      <c r="G654" s="24"/>
      <c r="H654" s="24"/>
      <c r="I654" s="33">
        <v>0.286</v>
      </c>
      <c r="J654" s="33"/>
      <c r="K654" s="17" t="s">
        <v>289</v>
      </c>
      <c r="L654" s="17"/>
      <c r="M654" s="45">
        <v>1.25</v>
      </c>
      <c r="N654" s="46"/>
      <c r="O654" s="47"/>
      <c r="P654" s="18">
        <v>100000</v>
      </c>
      <c r="Q654" s="18"/>
      <c r="R654" s="18"/>
      <c r="S654" s="17">
        <v>1</v>
      </c>
      <c r="T654" s="17"/>
      <c r="U654" s="18">
        <f t="shared" si="8"/>
        <v>35750</v>
      </c>
      <c r="V654" s="18"/>
      <c r="W654" s="18"/>
      <c r="X654" s="18">
        <f t="shared" si="9"/>
        <v>35750</v>
      </c>
      <c r="Y654" s="18"/>
      <c r="Z654" s="18"/>
    </row>
    <row r="655" spans="1:26" ht="12.75">
      <c r="A655" s="2">
        <v>12</v>
      </c>
      <c r="B655" s="24" t="s">
        <v>46</v>
      </c>
      <c r="C655" s="24"/>
      <c r="D655" s="24"/>
      <c r="E655" s="24"/>
      <c r="F655" s="24"/>
      <c r="G655" s="24"/>
      <c r="H655" s="24"/>
      <c r="I655" s="33">
        <v>0.063</v>
      </c>
      <c r="J655" s="33"/>
      <c r="K655" s="17" t="s">
        <v>289</v>
      </c>
      <c r="L655" s="17"/>
      <c r="M655" s="45">
        <v>1.23</v>
      </c>
      <c r="N655" s="46"/>
      <c r="O655" s="47"/>
      <c r="P655" s="18">
        <v>9500</v>
      </c>
      <c r="Q655" s="18"/>
      <c r="R655" s="18"/>
      <c r="S655" s="17">
        <v>3</v>
      </c>
      <c r="T655" s="17"/>
      <c r="U655" s="18">
        <f t="shared" si="8"/>
        <v>2208.465</v>
      </c>
      <c r="V655" s="18"/>
      <c r="W655" s="18"/>
      <c r="X655" s="18">
        <f t="shared" si="9"/>
        <v>2208.465</v>
      </c>
      <c r="Y655" s="18"/>
      <c r="Z655" s="18"/>
    </row>
    <row r="656" spans="1:26" ht="12.75">
      <c r="A656" s="2">
        <v>13</v>
      </c>
      <c r="B656" s="24" t="s">
        <v>47</v>
      </c>
      <c r="C656" s="24"/>
      <c r="D656" s="24"/>
      <c r="E656" s="24"/>
      <c r="F656" s="24"/>
      <c r="G656" s="24"/>
      <c r="H656" s="24"/>
      <c r="I656" s="33">
        <v>0.083</v>
      </c>
      <c r="J656" s="33"/>
      <c r="K656" s="17" t="s">
        <v>289</v>
      </c>
      <c r="L656" s="17"/>
      <c r="M656" s="45">
        <v>1.26</v>
      </c>
      <c r="N656" s="46"/>
      <c r="O656" s="47"/>
      <c r="P656" s="18">
        <v>2500</v>
      </c>
      <c r="Q656" s="18"/>
      <c r="R656" s="18"/>
      <c r="S656" s="17">
        <v>1</v>
      </c>
      <c r="T656" s="17"/>
      <c r="U656" s="18">
        <f t="shared" si="8"/>
        <v>261.45</v>
      </c>
      <c r="V656" s="18"/>
      <c r="W656" s="18"/>
      <c r="X656" s="18">
        <f t="shared" si="9"/>
        <v>261.45</v>
      </c>
      <c r="Y656" s="18"/>
      <c r="Z656" s="18"/>
    </row>
    <row r="657" spans="1:26" ht="12.75">
      <c r="A657" s="2">
        <v>14</v>
      </c>
      <c r="B657" s="24" t="s">
        <v>48</v>
      </c>
      <c r="C657" s="24"/>
      <c r="D657" s="24"/>
      <c r="E657" s="24"/>
      <c r="F657" s="24"/>
      <c r="G657" s="24"/>
      <c r="H657" s="24"/>
      <c r="I657" s="33">
        <v>0.2</v>
      </c>
      <c r="J657" s="33"/>
      <c r="K657" s="17" t="s">
        <v>289</v>
      </c>
      <c r="L657" s="17"/>
      <c r="M657" s="45">
        <v>1.31</v>
      </c>
      <c r="N657" s="46"/>
      <c r="O657" s="47"/>
      <c r="P657" s="18">
        <v>850000</v>
      </c>
      <c r="Q657" s="18"/>
      <c r="R657" s="18"/>
      <c r="S657" s="17">
        <v>1</v>
      </c>
      <c r="T657" s="17"/>
      <c r="U657" s="18">
        <f t="shared" si="8"/>
        <v>222700</v>
      </c>
      <c r="V657" s="18"/>
      <c r="W657" s="18"/>
      <c r="X657" s="18">
        <f t="shared" si="9"/>
        <v>222700</v>
      </c>
      <c r="Y657" s="18"/>
      <c r="Z657" s="18"/>
    </row>
    <row r="658" spans="1:26" ht="12.75">
      <c r="A658" s="6"/>
      <c r="B658" s="29" t="s">
        <v>278</v>
      </c>
      <c r="C658" s="29"/>
      <c r="D658" s="29"/>
      <c r="E658" s="29"/>
      <c r="F658" s="29"/>
      <c r="G658" s="29"/>
      <c r="H658" s="29"/>
      <c r="I658" s="30"/>
      <c r="J658" s="30"/>
      <c r="K658" s="30"/>
      <c r="L658" s="30"/>
      <c r="M658" s="69"/>
      <c r="N658" s="70"/>
      <c r="O658" s="71"/>
      <c r="P658" s="31">
        <f>SUM(P644:R657)</f>
        <v>1345158</v>
      </c>
      <c r="Q658" s="30"/>
      <c r="R658" s="30"/>
      <c r="S658" s="30"/>
      <c r="T658" s="30"/>
      <c r="U658" s="31">
        <f>SUM(U644:W657)</f>
        <v>367722.23076000006</v>
      </c>
      <c r="V658" s="31"/>
      <c r="W658" s="31"/>
      <c r="X658" s="31">
        <f>SUM(X644:Z657)</f>
        <v>367722.23076000006</v>
      </c>
      <c r="Y658" s="31"/>
      <c r="Z658" s="31"/>
    </row>
    <row r="660" spans="10:14" ht="170.25" customHeight="1">
      <c r="J660" s="9"/>
      <c r="K660" s="9"/>
      <c r="L660" s="9"/>
      <c r="M660" s="9"/>
      <c r="N660" s="9"/>
    </row>
    <row r="661" spans="1:36" ht="12.75">
      <c r="A661" s="98" t="s">
        <v>102</v>
      </c>
      <c r="B661" s="98"/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</row>
    <row r="662" spans="1:36" ht="12.75">
      <c r="A662" s="98" t="s">
        <v>226</v>
      </c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</row>
    <row r="663" spans="1:36" ht="12.75">
      <c r="A663" s="98" t="s">
        <v>19</v>
      </c>
      <c r="B663" s="98"/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</row>
    <row r="664" spans="1:36" ht="12.75">
      <c r="A664" s="72" t="s">
        <v>104</v>
      </c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3">
        <f>0.22*1.1</f>
        <v>0.24200000000000002</v>
      </c>
      <c r="R664" s="73"/>
      <c r="S664" s="14" t="s">
        <v>51</v>
      </c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</row>
    <row r="665" spans="1:3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26" ht="12.75">
      <c r="A666" s="17" t="s">
        <v>268</v>
      </c>
      <c r="B666" s="17" t="s">
        <v>94</v>
      </c>
      <c r="C666" s="17"/>
      <c r="D666" s="17"/>
      <c r="E666" s="17"/>
      <c r="F666" s="45" t="s">
        <v>101</v>
      </c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8" t="s">
        <v>278</v>
      </c>
      <c r="Y666" s="49"/>
      <c r="Z666" s="50"/>
    </row>
    <row r="667" spans="1:26" ht="101.25" customHeight="1">
      <c r="A667" s="17"/>
      <c r="B667" s="17"/>
      <c r="C667" s="17"/>
      <c r="D667" s="17"/>
      <c r="E667" s="17"/>
      <c r="F667" s="93" t="s">
        <v>95</v>
      </c>
      <c r="G667" s="93"/>
      <c r="H667" s="93" t="s">
        <v>96</v>
      </c>
      <c r="I667" s="93"/>
      <c r="J667" s="94" t="s">
        <v>97</v>
      </c>
      <c r="K667" s="95"/>
      <c r="L667" s="94" t="s">
        <v>302</v>
      </c>
      <c r="M667" s="95"/>
      <c r="N667" s="93" t="s">
        <v>88</v>
      </c>
      <c r="O667" s="93"/>
      <c r="P667" s="93" t="s">
        <v>303</v>
      </c>
      <c r="Q667" s="93"/>
      <c r="R667" s="93" t="s">
        <v>98</v>
      </c>
      <c r="S667" s="93"/>
      <c r="T667" s="93" t="s">
        <v>99</v>
      </c>
      <c r="U667" s="93"/>
      <c r="V667" s="93" t="s">
        <v>100</v>
      </c>
      <c r="W667" s="93"/>
      <c r="X667" s="51"/>
      <c r="Y667" s="52"/>
      <c r="Z667" s="53"/>
    </row>
    <row r="668" spans="1:26" ht="12.75">
      <c r="A668" s="4">
        <v>1</v>
      </c>
      <c r="B668" s="81">
        <v>2</v>
      </c>
      <c r="C668" s="82"/>
      <c r="D668" s="82"/>
      <c r="E668" s="82"/>
      <c r="F668" s="81">
        <v>3</v>
      </c>
      <c r="G668" s="83"/>
      <c r="H668" s="81">
        <v>4</v>
      </c>
      <c r="I668" s="83"/>
      <c r="J668" s="81">
        <v>5</v>
      </c>
      <c r="K668" s="83"/>
      <c r="L668" s="81">
        <v>6</v>
      </c>
      <c r="M668" s="83"/>
      <c r="N668" s="81">
        <v>7</v>
      </c>
      <c r="O668" s="83"/>
      <c r="P668" s="81">
        <v>8</v>
      </c>
      <c r="Q668" s="83"/>
      <c r="R668" s="81">
        <v>9</v>
      </c>
      <c r="S668" s="83"/>
      <c r="T668" s="81">
        <v>10</v>
      </c>
      <c r="U668" s="83"/>
      <c r="V668" s="81">
        <v>11</v>
      </c>
      <c r="W668" s="82"/>
      <c r="X668" s="81">
        <v>12</v>
      </c>
      <c r="Y668" s="82"/>
      <c r="Z668" s="83"/>
    </row>
    <row r="669" spans="1:26" ht="94.5" customHeight="1">
      <c r="A669" s="2">
        <v>1</v>
      </c>
      <c r="B669" s="62" t="s">
        <v>227</v>
      </c>
      <c r="C669" s="43"/>
      <c r="D669" s="43"/>
      <c r="E669" s="44"/>
      <c r="F669" s="84">
        <f>U473*Q664</f>
        <v>175.38531022122112</v>
      </c>
      <c r="G669" s="86"/>
      <c r="H669" s="84">
        <f>U495+U499*Q664+U521/100*Q664</f>
        <v>441.61094479999997</v>
      </c>
      <c r="I669" s="86"/>
      <c r="J669" s="96">
        <f>U635/100*Q664</f>
        <v>23.691605916000015</v>
      </c>
      <c r="K669" s="97"/>
      <c r="L669" s="96">
        <f>X658/1224*Q664</f>
        <v>72.70325150647061</v>
      </c>
      <c r="M669" s="97"/>
      <c r="N669" s="96">
        <f>P658*0.00007*Q664+P658*0.07/1224*Q664</f>
        <v>41.40378740235295</v>
      </c>
      <c r="O669" s="97"/>
      <c r="P669" s="96">
        <f>58109.37/640</f>
        <v>90.795890625</v>
      </c>
      <c r="Q669" s="97"/>
      <c r="R669" s="84">
        <f>F669+H669+J669+L669+N669+P669</f>
        <v>845.5907904710446</v>
      </c>
      <c r="S669" s="86"/>
      <c r="T669" s="84">
        <f>R669*S13</f>
        <v>236.7654213318925</v>
      </c>
      <c r="U669" s="86"/>
      <c r="V669" s="84">
        <f>(R669+T669)*S14</f>
        <v>151.52986965241118</v>
      </c>
      <c r="W669" s="85"/>
      <c r="X669" s="84">
        <f>R669+T669+V669</f>
        <v>1233.8860814553482</v>
      </c>
      <c r="Y669" s="46"/>
      <c r="Z669" s="47"/>
    </row>
  </sheetData>
  <mergeCells count="3681">
    <mergeCell ref="T669:U669"/>
    <mergeCell ref="V669:W669"/>
    <mergeCell ref="X669:Z669"/>
    <mergeCell ref="A661:X661"/>
    <mergeCell ref="A662:X662"/>
    <mergeCell ref="A663:X663"/>
    <mergeCell ref="L669:M669"/>
    <mergeCell ref="N669:O669"/>
    <mergeCell ref="P669:Q669"/>
    <mergeCell ref="R669:S669"/>
    <mergeCell ref="B669:E669"/>
    <mergeCell ref="F669:G669"/>
    <mergeCell ref="H669:I669"/>
    <mergeCell ref="J669:K669"/>
    <mergeCell ref="R668:S668"/>
    <mergeCell ref="T668:U668"/>
    <mergeCell ref="V668:W668"/>
    <mergeCell ref="X668:Z668"/>
    <mergeCell ref="R667:S667"/>
    <mergeCell ref="T667:U667"/>
    <mergeCell ref="V667:W667"/>
    <mergeCell ref="B668:E668"/>
    <mergeCell ref="F668:G668"/>
    <mergeCell ref="H668:I668"/>
    <mergeCell ref="J668:K668"/>
    <mergeCell ref="L668:M668"/>
    <mergeCell ref="N668:O668"/>
    <mergeCell ref="P668:Q668"/>
    <mergeCell ref="A666:A667"/>
    <mergeCell ref="B666:E667"/>
    <mergeCell ref="F666:W666"/>
    <mergeCell ref="X666:Z667"/>
    <mergeCell ref="F667:G667"/>
    <mergeCell ref="H667:I667"/>
    <mergeCell ref="J667:K667"/>
    <mergeCell ref="L667:M667"/>
    <mergeCell ref="N667:O667"/>
    <mergeCell ref="P667:Q667"/>
    <mergeCell ref="A664:P664"/>
    <mergeCell ref="Q664:R664"/>
    <mergeCell ref="P658:R658"/>
    <mergeCell ref="S658:T658"/>
    <mergeCell ref="U658:W658"/>
    <mergeCell ref="X658:Z658"/>
    <mergeCell ref="B658:H658"/>
    <mergeCell ref="I658:J658"/>
    <mergeCell ref="K658:L658"/>
    <mergeCell ref="M658:O658"/>
    <mergeCell ref="P657:R657"/>
    <mergeCell ref="S657:T657"/>
    <mergeCell ref="U657:W657"/>
    <mergeCell ref="X657:Z657"/>
    <mergeCell ref="B657:H657"/>
    <mergeCell ref="I657:J657"/>
    <mergeCell ref="K657:L657"/>
    <mergeCell ref="M657:O657"/>
    <mergeCell ref="P656:R656"/>
    <mergeCell ref="S656:T656"/>
    <mergeCell ref="U656:W656"/>
    <mergeCell ref="X656:Z656"/>
    <mergeCell ref="B656:H656"/>
    <mergeCell ref="I656:J656"/>
    <mergeCell ref="K656:L656"/>
    <mergeCell ref="M656:O656"/>
    <mergeCell ref="P655:R655"/>
    <mergeCell ref="S655:T655"/>
    <mergeCell ref="U655:W655"/>
    <mergeCell ref="X655:Z655"/>
    <mergeCell ref="B655:H655"/>
    <mergeCell ref="I655:J655"/>
    <mergeCell ref="K655:L655"/>
    <mergeCell ref="M655:O655"/>
    <mergeCell ref="P654:R654"/>
    <mergeCell ref="S654:T654"/>
    <mergeCell ref="U654:W654"/>
    <mergeCell ref="X654:Z654"/>
    <mergeCell ref="B654:H654"/>
    <mergeCell ref="I654:J654"/>
    <mergeCell ref="K654:L654"/>
    <mergeCell ref="M654:O654"/>
    <mergeCell ref="P653:R653"/>
    <mergeCell ref="S653:T653"/>
    <mergeCell ref="U653:W653"/>
    <mergeCell ref="X653:Z653"/>
    <mergeCell ref="B653:H653"/>
    <mergeCell ref="I653:J653"/>
    <mergeCell ref="K653:L653"/>
    <mergeCell ref="M653:O653"/>
    <mergeCell ref="P652:R652"/>
    <mergeCell ref="S652:T652"/>
    <mergeCell ref="U652:W652"/>
    <mergeCell ref="X652:Z652"/>
    <mergeCell ref="B652:H652"/>
    <mergeCell ref="I652:J652"/>
    <mergeCell ref="K652:L652"/>
    <mergeCell ref="M652:O652"/>
    <mergeCell ref="P651:R651"/>
    <mergeCell ref="S651:T651"/>
    <mergeCell ref="U651:W651"/>
    <mergeCell ref="X651:Z651"/>
    <mergeCell ref="B651:H651"/>
    <mergeCell ref="I651:J651"/>
    <mergeCell ref="K651:L651"/>
    <mergeCell ref="M651:O651"/>
    <mergeCell ref="P650:R650"/>
    <mergeCell ref="S650:T650"/>
    <mergeCell ref="U650:W650"/>
    <mergeCell ref="X650:Z650"/>
    <mergeCell ref="B650:H650"/>
    <mergeCell ref="I650:J650"/>
    <mergeCell ref="K650:L650"/>
    <mergeCell ref="M650:O650"/>
    <mergeCell ref="P649:R649"/>
    <mergeCell ref="S649:T649"/>
    <mergeCell ref="U649:W649"/>
    <mergeCell ref="X649:Z649"/>
    <mergeCell ref="B649:H649"/>
    <mergeCell ref="I649:J649"/>
    <mergeCell ref="K649:L649"/>
    <mergeCell ref="M649:O649"/>
    <mergeCell ref="P648:R648"/>
    <mergeCell ref="S648:T648"/>
    <mergeCell ref="U648:W648"/>
    <mergeCell ref="X648:Z648"/>
    <mergeCell ref="B648:H648"/>
    <mergeCell ref="I648:J648"/>
    <mergeCell ref="K648:L648"/>
    <mergeCell ref="M648:O648"/>
    <mergeCell ref="P647:R647"/>
    <mergeCell ref="S647:T647"/>
    <mergeCell ref="U647:W647"/>
    <mergeCell ref="X647:Z647"/>
    <mergeCell ref="B647:H647"/>
    <mergeCell ref="I647:J647"/>
    <mergeCell ref="K647:L647"/>
    <mergeCell ref="M647:O647"/>
    <mergeCell ref="P646:R646"/>
    <mergeCell ref="S646:T646"/>
    <mergeCell ref="U646:W646"/>
    <mergeCell ref="X646:Z646"/>
    <mergeCell ref="B646:H646"/>
    <mergeCell ref="I646:J646"/>
    <mergeCell ref="K646:L646"/>
    <mergeCell ref="M646:O646"/>
    <mergeCell ref="P645:R645"/>
    <mergeCell ref="S645:T645"/>
    <mergeCell ref="U645:W645"/>
    <mergeCell ref="X645:Z645"/>
    <mergeCell ref="B645:H645"/>
    <mergeCell ref="I645:J645"/>
    <mergeCell ref="K645:L645"/>
    <mergeCell ref="M645:O645"/>
    <mergeCell ref="P644:R644"/>
    <mergeCell ref="S644:T644"/>
    <mergeCell ref="U644:W644"/>
    <mergeCell ref="X644:Z644"/>
    <mergeCell ref="B644:H644"/>
    <mergeCell ref="I644:J644"/>
    <mergeCell ref="K644:L644"/>
    <mergeCell ref="M644:O644"/>
    <mergeCell ref="U642:W642"/>
    <mergeCell ref="X642:Z642"/>
    <mergeCell ref="B643:H643"/>
    <mergeCell ref="I643:J643"/>
    <mergeCell ref="K643:L643"/>
    <mergeCell ref="M643:O643"/>
    <mergeCell ref="P643:R643"/>
    <mergeCell ref="S643:T643"/>
    <mergeCell ref="U643:W643"/>
    <mergeCell ref="X643:Z643"/>
    <mergeCell ref="A639:Z639"/>
    <mergeCell ref="A640:Z640"/>
    <mergeCell ref="A641:A642"/>
    <mergeCell ref="B641:H642"/>
    <mergeCell ref="I641:J642"/>
    <mergeCell ref="K641:L642"/>
    <mergeCell ref="M641:O642"/>
    <mergeCell ref="P641:R642"/>
    <mergeCell ref="S641:T642"/>
    <mergeCell ref="U641:Z641"/>
    <mergeCell ref="P634:Q634"/>
    <mergeCell ref="R634:T634"/>
    <mergeCell ref="U634:W634"/>
    <mergeCell ref="B635:I635"/>
    <mergeCell ref="J635:K635"/>
    <mergeCell ref="L635:M635"/>
    <mergeCell ref="N635:O635"/>
    <mergeCell ref="P635:Q635"/>
    <mergeCell ref="R635:T635"/>
    <mergeCell ref="U635:W635"/>
    <mergeCell ref="B634:I634"/>
    <mergeCell ref="J634:K634"/>
    <mergeCell ref="L634:M634"/>
    <mergeCell ref="N634:O634"/>
    <mergeCell ref="P632:Q632"/>
    <mergeCell ref="R632:T632"/>
    <mergeCell ref="U632:W632"/>
    <mergeCell ref="B633:I633"/>
    <mergeCell ref="J633:K633"/>
    <mergeCell ref="L633:M633"/>
    <mergeCell ref="N633:O633"/>
    <mergeCell ref="P633:Q633"/>
    <mergeCell ref="R633:T633"/>
    <mergeCell ref="U633:W633"/>
    <mergeCell ref="B632:I632"/>
    <mergeCell ref="J632:K632"/>
    <mergeCell ref="L632:M632"/>
    <mergeCell ref="N632:O632"/>
    <mergeCell ref="P630:Q630"/>
    <mergeCell ref="R630:T630"/>
    <mergeCell ref="U630:W630"/>
    <mergeCell ref="B631:I631"/>
    <mergeCell ref="J631:K631"/>
    <mergeCell ref="L631:M631"/>
    <mergeCell ref="N631:O631"/>
    <mergeCell ref="P631:Q631"/>
    <mergeCell ref="R631:T631"/>
    <mergeCell ref="U631:W631"/>
    <mergeCell ref="B630:I630"/>
    <mergeCell ref="J630:K630"/>
    <mergeCell ref="L630:M630"/>
    <mergeCell ref="N630:O630"/>
    <mergeCell ref="P628:Q628"/>
    <mergeCell ref="R628:T628"/>
    <mergeCell ref="U628:W628"/>
    <mergeCell ref="B629:I629"/>
    <mergeCell ref="J629:K629"/>
    <mergeCell ref="L629:M629"/>
    <mergeCell ref="N629:O629"/>
    <mergeCell ref="P629:Q629"/>
    <mergeCell ref="R629:T629"/>
    <mergeCell ref="U629:W629"/>
    <mergeCell ref="B628:I628"/>
    <mergeCell ref="J628:K628"/>
    <mergeCell ref="L628:M628"/>
    <mergeCell ref="N628:O628"/>
    <mergeCell ref="P626:Q626"/>
    <mergeCell ref="R626:T626"/>
    <mergeCell ref="U626:W626"/>
    <mergeCell ref="B627:I627"/>
    <mergeCell ref="J627:K627"/>
    <mergeCell ref="L627:M627"/>
    <mergeCell ref="N627:O627"/>
    <mergeCell ref="P627:Q627"/>
    <mergeCell ref="R627:T627"/>
    <mergeCell ref="U627:W627"/>
    <mergeCell ref="B626:I626"/>
    <mergeCell ref="J626:K626"/>
    <mergeCell ref="L626:M626"/>
    <mergeCell ref="N626:O626"/>
    <mergeCell ref="P624:Q624"/>
    <mergeCell ref="R624:T624"/>
    <mergeCell ref="U624:W624"/>
    <mergeCell ref="B625:I625"/>
    <mergeCell ref="J625:K625"/>
    <mergeCell ref="L625:M625"/>
    <mergeCell ref="N625:O625"/>
    <mergeCell ref="P625:Q625"/>
    <mergeCell ref="R625:T625"/>
    <mergeCell ref="U625:W625"/>
    <mergeCell ref="B624:I624"/>
    <mergeCell ref="J624:K624"/>
    <mergeCell ref="L624:M624"/>
    <mergeCell ref="N624:O624"/>
    <mergeCell ref="P622:Q622"/>
    <mergeCell ref="R622:T622"/>
    <mergeCell ref="U622:W622"/>
    <mergeCell ref="B623:I623"/>
    <mergeCell ref="J623:K623"/>
    <mergeCell ref="L623:M623"/>
    <mergeCell ref="N623:O623"/>
    <mergeCell ref="P623:Q623"/>
    <mergeCell ref="R623:T623"/>
    <mergeCell ref="U623:W623"/>
    <mergeCell ref="B622:I622"/>
    <mergeCell ref="J622:K622"/>
    <mergeCell ref="L622:M622"/>
    <mergeCell ref="N622:O622"/>
    <mergeCell ref="P620:Q620"/>
    <mergeCell ref="R620:T620"/>
    <mergeCell ref="U620:W620"/>
    <mergeCell ref="B621:I621"/>
    <mergeCell ref="J621:K621"/>
    <mergeCell ref="L621:M621"/>
    <mergeCell ref="N621:O621"/>
    <mergeCell ref="P621:Q621"/>
    <mergeCell ref="R621:T621"/>
    <mergeCell ref="U621:W621"/>
    <mergeCell ref="B620:I620"/>
    <mergeCell ref="J620:K620"/>
    <mergeCell ref="L620:M620"/>
    <mergeCell ref="N620:O620"/>
    <mergeCell ref="P618:Q618"/>
    <mergeCell ref="R618:T618"/>
    <mergeCell ref="U618:W618"/>
    <mergeCell ref="B619:I619"/>
    <mergeCell ref="J619:K619"/>
    <mergeCell ref="L619:M619"/>
    <mergeCell ref="N619:O619"/>
    <mergeCell ref="P619:Q619"/>
    <mergeCell ref="R619:T619"/>
    <mergeCell ref="U619:W619"/>
    <mergeCell ref="B618:I618"/>
    <mergeCell ref="J618:K618"/>
    <mergeCell ref="L618:M618"/>
    <mergeCell ref="N618:O618"/>
    <mergeCell ref="P616:Q616"/>
    <mergeCell ref="R616:T616"/>
    <mergeCell ref="U616:W616"/>
    <mergeCell ref="B617:I617"/>
    <mergeCell ref="J617:K617"/>
    <mergeCell ref="L617:M617"/>
    <mergeCell ref="N617:O617"/>
    <mergeCell ref="P617:Q617"/>
    <mergeCell ref="R617:T617"/>
    <mergeCell ref="U617:W617"/>
    <mergeCell ref="B616:I616"/>
    <mergeCell ref="J616:K616"/>
    <mergeCell ref="L616:M616"/>
    <mergeCell ref="N616:O616"/>
    <mergeCell ref="P614:Q614"/>
    <mergeCell ref="R614:T614"/>
    <mergeCell ref="U614:W614"/>
    <mergeCell ref="B615:I615"/>
    <mergeCell ref="J615:K615"/>
    <mergeCell ref="L615:M615"/>
    <mergeCell ref="N615:O615"/>
    <mergeCell ref="P615:Q615"/>
    <mergeCell ref="R615:T615"/>
    <mergeCell ref="U615:W615"/>
    <mergeCell ref="B614:I614"/>
    <mergeCell ref="J614:K614"/>
    <mergeCell ref="L614:M614"/>
    <mergeCell ref="N614:O614"/>
    <mergeCell ref="P612:Q612"/>
    <mergeCell ref="R612:T612"/>
    <mergeCell ref="U612:W612"/>
    <mergeCell ref="B613:I613"/>
    <mergeCell ref="J613:K613"/>
    <mergeCell ref="L613:M613"/>
    <mergeCell ref="N613:O613"/>
    <mergeCell ref="P613:Q613"/>
    <mergeCell ref="R613:T613"/>
    <mergeCell ref="U613:W613"/>
    <mergeCell ref="B612:I612"/>
    <mergeCell ref="J612:K612"/>
    <mergeCell ref="L612:M612"/>
    <mergeCell ref="N612:O612"/>
    <mergeCell ref="P610:Q610"/>
    <mergeCell ref="R610:T610"/>
    <mergeCell ref="U610:W610"/>
    <mergeCell ref="B611:I611"/>
    <mergeCell ref="J611:K611"/>
    <mergeCell ref="L611:M611"/>
    <mergeCell ref="N611:O611"/>
    <mergeCell ref="P611:Q611"/>
    <mergeCell ref="R611:T611"/>
    <mergeCell ref="U611:W611"/>
    <mergeCell ref="B610:I610"/>
    <mergeCell ref="J610:K610"/>
    <mergeCell ref="L610:M610"/>
    <mergeCell ref="N610:O610"/>
    <mergeCell ref="P608:Q608"/>
    <mergeCell ref="R608:T608"/>
    <mergeCell ref="U608:W608"/>
    <mergeCell ref="B609:I609"/>
    <mergeCell ref="J609:K609"/>
    <mergeCell ref="L609:M609"/>
    <mergeCell ref="N609:O609"/>
    <mergeCell ref="P609:Q609"/>
    <mergeCell ref="R609:T609"/>
    <mergeCell ref="U609:W609"/>
    <mergeCell ref="B608:I608"/>
    <mergeCell ref="J608:K608"/>
    <mergeCell ref="L608:M608"/>
    <mergeCell ref="N608:O608"/>
    <mergeCell ref="P606:Q606"/>
    <mergeCell ref="R606:T606"/>
    <mergeCell ref="U606:W606"/>
    <mergeCell ref="B607:I607"/>
    <mergeCell ref="J607:K607"/>
    <mergeCell ref="L607:M607"/>
    <mergeCell ref="N607:O607"/>
    <mergeCell ref="P607:Q607"/>
    <mergeCell ref="R607:T607"/>
    <mergeCell ref="U607:W607"/>
    <mergeCell ref="B606:I606"/>
    <mergeCell ref="J606:K606"/>
    <mergeCell ref="L606:M606"/>
    <mergeCell ref="N606:O606"/>
    <mergeCell ref="P604:Q604"/>
    <mergeCell ref="R604:T604"/>
    <mergeCell ref="U604:W604"/>
    <mergeCell ref="B605:I605"/>
    <mergeCell ref="J605:K605"/>
    <mergeCell ref="L605:M605"/>
    <mergeCell ref="N605:O605"/>
    <mergeCell ref="P605:Q605"/>
    <mergeCell ref="R605:T605"/>
    <mergeCell ref="U605:W605"/>
    <mergeCell ref="B604:I604"/>
    <mergeCell ref="J604:K604"/>
    <mergeCell ref="L604:M604"/>
    <mergeCell ref="N604:O604"/>
    <mergeCell ref="P602:Q602"/>
    <mergeCell ref="R602:T602"/>
    <mergeCell ref="U602:W602"/>
    <mergeCell ref="B603:I603"/>
    <mergeCell ref="J603:K603"/>
    <mergeCell ref="L603:M603"/>
    <mergeCell ref="N603:O603"/>
    <mergeCell ref="P603:Q603"/>
    <mergeCell ref="R603:T603"/>
    <mergeCell ref="U603:W603"/>
    <mergeCell ref="B602:I602"/>
    <mergeCell ref="J602:K602"/>
    <mergeCell ref="L602:M602"/>
    <mergeCell ref="N602:O602"/>
    <mergeCell ref="P600:Q600"/>
    <mergeCell ref="R600:T600"/>
    <mergeCell ref="U600:W600"/>
    <mergeCell ref="B601:I601"/>
    <mergeCell ref="J601:K601"/>
    <mergeCell ref="L601:M601"/>
    <mergeCell ref="N601:O601"/>
    <mergeCell ref="P601:Q601"/>
    <mergeCell ref="R601:T601"/>
    <mergeCell ref="U601:W601"/>
    <mergeCell ref="B600:I600"/>
    <mergeCell ref="J600:K600"/>
    <mergeCell ref="L600:M600"/>
    <mergeCell ref="N600:O600"/>
    <mergeCell ref="P598:Q598"/>
    <mergeCell ref="R598:T598"/>
    <mergeCell ref="U598:W598"/>
    <mergeCell ref="B599:I599"/>
    <mergeCell ref="J599:K599"/>
    <mergeCell ref="L599:M599"/>
    <mergeCell ref="N599:O599"/>
    <mergeCell ref="P599:Q599"/>
    <mergeCell ref="R599:T599"/>
    <mergeCell ref="U599:W599"/>
    <mergeCell ref="B598:I598"/>
    <mergeCell ref="J598:K598"/>
    <mergeCell ref="L598:M598"/>
    <mergeCell ref="N598:O598"/>
    <mergeCell ref="P596:Q596"/>
    <mergeCell ref="R596:T596"/>
    <mergeCell ref="U596:W596"/>
    <mergeCell ref="B597:I597"/>
    <mergeCell ref="J597:K597"/>
    <mergeCell ref="L597:M597"/>
    <mergeCell ref="N597:O597"/>
    <mergeCell ref="P597:Q597"/>
    <mergeCell ref="R597:T597"/>
    <mergeCell ref="U597:W597"/>
    <mergeCell ref="B596:I596"/>
    <mergeCell ref="J596:K596"/>
    <mergeCell ref="L596:M596"/>
    <mergeCell ref="N596:O596"/>
    <mergeCell ref="P594:Q594"/>
    <mergeCell ref="R594:T594"/>
    <mergeCell ref="U594:W594"/>
    <mergeCell ref="B595:I595"/>
    <mergeCell ref="J595:K595"/>
    <mergeCell ref="L595:M595"/>
    <mergeCell ref="N595:O595"/>
    <mergeCell ref="P595:Q595"/>
    <mergeCell ref="R595:T595"/>
    <mergeCell ref="U595:W595"/>
    <mergeCell ref="B594:I594"/>
    <mergeCell ref="J594:K594"/>
    <mergeCell ref="L594:M594"/>
    <mergeCell ref="N594:O594"/>
    <mergeCell ref="P592:Q592"/>
    <mergeCell ref="R592:T592"/>
    <mergeCell ref="U592:W592"/>
    <mergeCell ref="B593:I593"/>
    <mergeCell ref="J593:K593"/>
    <mergeCell ref="L593:M593"/>
    <mergeCell ref="N593:O593"/>
    <mergeCell ref="P593:Q593"/>
    <mergeCell ref="R593:T593"/>
    <mergeCell ref="U593:W593"/>
    <mergeCell ref="B592:I592"/>
    <mergeCell ref="J592:K592"/>
    <mergeCell ref="L592:M592"/>
    <mergeCell ref="N592:O592"/>
    <mergeCell ref="P590:Q590"/>
    <mergeCell ref="R590:T590"/>
    <mergeCell ref="U590:W590"/>
    <mergeCell ref="B591:I591"/>
    <mergeCell ref="J591:K591"/>
    <mergeCell ref="L591:M591"/>
    <mergeCell ref="N591:O591"/>
    <mergeCell ref="P591:Q591"/>
    <mergeCell ref="R591:T591"/>
    <mergeCell ref="U591:W591"/>
    <mergeCell ref="B590:I590"/>
    <mergeCell ref="J590:K590"/>
    <mergeCell ref="L590:M590"/>
    <mergeCell ref="N590:O590"/>
    <mergeCell ref="P588:Q588"/>
    <mergeCell ref="R588:T588"/>
    <mergeCell ref="U588:W588"/>
    <mergeCell ref="B589:I589"/>
    <mergeCell ref="J589:K589"/>
    <mergeCell ref="L589:M589"/>
    <mergeCell ref="N589:O589"/>
    <mergeCell ref="P589:Q589"/>
    <mergeCell ref="R589:T589"/>
    <mergeCell ref="U589:W589"/>
    <mergeCell ref="B588:I588"/>
    <mergeCell ref="J588:K588"/>
    <mergeCell ref="L588:M588"/>
    <mergeCell ref="N588:O588"/>
    <mergeCell ref="P586:Q586"/>
    <mergeCell ref="R586:T586"/>
    <mergeCell ref="U586:W586"/>
    <mergeCell ref="B587:I587"/>
    <mergeCell ref="J587:K587"/>
    <mergeCell ref="L587:M587"/>
    <mergeCell ref="N587:O587"/>
    <mergeCell ref="P587:Q587"/>
    <mergeCell ref="R587:T587"/>
    <mergeCell ref="U587:W587"/>
    <mergeCell ref="B586:I586"/>
    <mergeCell ref="J586:K586"/>
    <mergeCell ref="L586:M586"/>
    <mergeCell ref="N586:O586"/>
    <mergeCell ref="P584:Q584"/>
    <mergeCell ref="R584:T584"/>
    <mergeCell ref="U584:W584"/>
    <mergeCell ref="B585:I585"/>
    <mergeCell ref="J585:K585"/>
    <mergeCell ref="L585:M585"/>
    <mergeCell ref="N585:O585"/>
    <mergeCell ref="P585:Q585"/>
    <mergeCell ref="R585:T585"/>
    <mergeCell ref="U585:W585"/>
    <mergeCell ref="B584:I584"/>
    <mergeCell ref="J584:K584"/>
    <mergeCell ref="L584:M584"/>
    <mergeCell ref="N584:O584"/>
    <mergeCell ref="P582:Q582"/>
    <mergeCell ref="R582:T582"/>
    <mergeCell ref="U582:W582"/>
    <mergeCell ref="B583:I583"/>
    <mergeCell ref="J583:K583"/>
    <mergeCell ref="L583:M583"/>
    <mergeCell ref="N583:O583"/>
    <mergeCell ref="P583:Q583"/>
    <mergeCell ref="R583:T583"/>
    <mergeCell ref="U583:W583"/>
    <mergeCell ref="B582:I582"/>
    <mergeCell ref="J582:K582"/>
    <mergeCell ref="L582:M582"/>
    <mergeCell ref="N582:O582"/>
    <mergeCell ref="P580:Q580"/>
    <mergeCell ref="R580:T580"/>
    <mergeCell ref="U580:W580"/>
    <mergeCell ref="B581:I581"/>
    <mergeCell ref="J581:K581"/>
    <mergeCell ref="L581:M581"/>
    <mergeCell ref="N581:O581"/>
    <mergeCell ref="P581:Q581"/>
    <mergeCell ref="R581:T581"/>
    <mergeCell ref="U581:W581"/>
    <mergeCell ref="B580:I580"/>
    <mergeCell ref="J580:K580"/>
    <mergeCell ref="L580:M580"/>
    <mergeCell ref="N580:O580"/>
    <mergeCell ref="P578:Q578"/>
    <mergeCell ref="R578:T578"/>
    <mergeCell ref="U578:W578"/>
    <mergeCell ref="B579:I579"/>
    <mergeCell ref="J579:K579"/>
    <mergeCell ref="L579:M579"/>
    <mergeCell ref="N579:O579"/>
    <mergeCell ref="P579:Q579"/>
    <mergeCell ref="R579:T579"/>
    <mergeCell ref="U579:W579"/>
    <mergeCell ref="B578:I578"/>
    <mergeCell ref="J578:K578"/>
    <mergeCell ref="L578:M578"/>
    <mergeCell ref="N578:O578"/>
    <mergeCell ref="P576:Q576"/>
    <mergeCell ref="R576:T576"/>
    <mergeCell ref="U576:W576"/>
    <mergeCell ref="B577:I577"/>
    <mergeCell ref="J577:K577"/>
    <mergeCell ref="L577:M577"/>
    <mergeCell ref="N577:O577"/>
    <mergeCell ref="P577:Q577"/>
    <mergeCell ref="R577:T577"/>
    <mergeCell ref="U577:W577"/>
    <mergeCell ref="B576:I576"/>
    <mergeCell ref="J576:K576"/>
    <mergeCell ref="L576:M576"/>
    <mergeCell ref="N576:O576"/>
    <mergeCell ref="P574:Q574"/>
    <mergeCell ref="R574:T574"/>
    <mergeCell ref="U574:W574"/>
    <mergeCell ref="B575:I575"/>
    <mergeCell ref="J575:K575"/>
    <mergeCell ref="L575:M575"/>
    <mergeCell ref="N575:O575"/>
    <mergeCell ref="P575:Q575"/>
    <mergeCell ref="R575:T575"/>
    <mergeCell ref="U575:W575"/>
    <mergeCell ref="B574:I574"/>
    <mergeCell ref="J574:K574"/>
    <mergeCell ref="L574:M574"/>
    <mergeCell ref="N574:O574"/>
    <mergeCell ref="P572:Q572"/>
    <mergeCell ref="R572:T572"/>
    <mergeCell ref="U572:W572"/>
    <mergeCell ref="B573:I573"/>
    <mergeCell ref="J573:K573"/>
    <mergeCell ref="L573:M573"/>
    <mergeCell ref="N573:O573"/>
    <mergeCell ref="P573:Q573"/>
    <mergeCell ref="R573:T573"/>
    <mergeCell ref="U573:W573"/>
    <mergeCell ref="B572:I572"/>
    <mergeCell ref="J572:K572"/>
    <mergeCell ref="L572:M572"/>
    <mergeCell ref="N572:O572"/>
    <mergeCell ref="P570:Q570"/>
    <mergeCell ref="R570:T570"/>
    <mergeCell ref="U570:W570"/>
    <mergeCell ref="B571:I571"/>
    <mergeCell ref="J571:K571"/>
    <mergeCell ref="L571:M571"/>
    <mergeCell ref="N571:O571"/>
    <mergeCell ref="P571:Q571"/>
    <mergeCell ref="R571:T571"/>
    <mergeCell ref="U571:W571"/>
    <mergeCell ref="B570:I570"/>
    <mergeCell ref="J570:K570"/>
    <mergeCell ref="L570:M570"/>
    <mergeCell ref="N570:O570"/>
    <mergeCell ref="P568:Q568"/>
    <mergeCell ref="R568:T568"/>
    <mergeCell ref="U568:W568"/>
    <mergeCell ref="B569:I569"/>
    <mergeCell ref="J569:K569"/>
    <mergeCell ref="L569:M569"/>
    <mergeCell ref="N569:O569"/>
    <mergeCell ref="P569:Q569"/>
    <mergeCell ref="R569:T569"/>
    <mergeCell ref="U569:W569"/>
    <mergeCell ref="B568:I568"/>
    <mergeCell ref="J568:K568"/>
    <mergeCell ref="L568:M568"/>
    <mergeCell ref="N568:O568"/>
    <mergeCell ref="P566:Q566"/>
    <mergeCell ref="R566:T566"/>
    <mergeCell ref="U566:W566"/>
    <mergeCell ref="B567:I567"/>
    <mergeCell ref="J567:K567"/>
    <mergeCell ref="L567:M567"/>
    <mergeCell ref="N567:O567"/>
    <mergeCell ref="P567:Q567"/>
    <mergeCell ref="R567:T567"/>
    <mergeCell ref="U567:W567"/>
    <mergeCell ref="B566:I566"/>
    <mergeCell ref="J566:K566"/>
    <mergeCell ref="L566:M566"/>
    <mergeCell ref="N566:O566"/>
    <mergeCell ref="P564:Q564"/>
    <mergeCell ref="R564:T564"/>
    <mergeCell ref="U564:W564"/>
    <mergeCell ref="B565:I565"/>
    <mergeCell ref="J565:K565"/>
    <mergeCell ref="L565:M565"/>
    <mergeCell ref="N565:O565"/>
    <mergeCell ref="P565:Q565"/>
    <mergeCell ref="R565:T565"/>
    <mergeCell ref="U565:W565"/>
    <mergeCell ref="B564:I564"/>
    <mergeCell ref="J564:K564"/>
    <mergeCell ref="L564:M564"/>
    <mergeCell ref="N564:O564"/>
    <mergeCell ref="P562:Q562"/>
    <mergeCell ref="R562:T562"/>
    <mergeCell ref="U562:W562"/>
    <mergeCell ref="B563:I563"/>
    <mergeCell ref="J563:K563"/>
    <mergeCell ref="L563:M563"/>
    <mergeCell ref="N563:O563"/>
    <mergeCell ref="P563:Q563"/>
    <mergeCell ref="R563:T563"/>
    <mergeCell ref="U563:W563"/>
    <mergeCell ref="B562:I562"/>
    <mergeCell ref="J562:K562"/>
    <mergeCell ref="L562:M562"/>
    <mergeCell ref="N562:O562"/>
    <mergeCell ref="P560:Q560"/>
    <mergeCell ref="R560:T560"/>
    <mergeCell ref="U560:W560"/>
    <mergeCell ref="B561:I561"/>
    <mergeCell ref="J561:K561"/>
    <mergeCell ref="L561:M561"/>
    <mergeCell ref="N561:O561"/>
    <mergeCell ref="P561:Q561"/>
    <mergeCell ref="R561:T561"/>
    <mergeCell ref="U561:W561"/>
    <mergeCell ref="B560:I560"/>
    <mergeCell ref="J560:K560"/>
    <mergeCell ref="L560:M560"/>
    <mergeCell ref="N560:O560"/>
    <mergeCell ref="P558:Q558"/>
    <mergeCell ref="R558:T558"/>
    <mergeCell ref="U558:W558"/>
    <mergeCell ref="B559:I559"/>
    <mergeCell ref="J559:K559"/>
    <mergeCell ref="L559:M559"/>
    <mergeCell ref="N559:O559"/>
    <mergeCell ref="P559:Q559"/>
    <mergeCell ref="R559:T559"/>
    <mergeCell ref="U559:W559"/>
    <mergeCell ref="B558:I558"/>
    <mergeCell ref="J558:K558"/>
    <mergeCell ref="L558:M558"/>
    <mergeCell ref="N558:O558"/>
    <mergeCell ref="P556:Q556"/>
    <mergeCell ref="R556:T556"/>
    <mergeCell ref="U556:W556"/>
    <mergeCell ref="B557:I557"/>
    <mergeCell ref="J557:K557"/>
    <mergeCell ref="L557:M557"/>
    <mergeCell ref="N557:O557"/>
    <mergeCell ref="P557:Q557"/>
    <mergeCell ref="R557:T557"/>
    <mergeCell ref="U557:W557"/>
    <mergeCell ref="B556:I556"/>
    <mergeCell ref="J556:K556"/>
    <mergeCell ref="L556:M556"/>
    <mergeCell ref="N556:O556"/>
    <mergeCell ref="P554:Q554"/>
    <mergeCell ref="R554:T554"/>
    <mergeCell ref="U554:W554"/>
    <mergeCell ref="B555:I555"/>
    <mergeCell ref="J555:K555"/>
    <mergeCell ref="L555:M555"/>
    <mergeCell ref="N555:O555"/>
    <mergeCell ref="P555:Q555"/>
    <mergeCell ref="R555:T555"/>
    <mergeCell ref="U555:W555"/>
    <mergeCell ref="B554:I554"/>
    <mergeCell ref="J554:K554"/>
    <mergeCell ref="L554:M554"/>
    <mergeCell ref="N554:O554"/>
    <mergeCell ref="P552:Q552"/>
    <mergeCell ref="R552:T552"/>
    <mergeCell ref="U552:W552"/>
    <mergeCell ref="B553:I553"/>
    <mergeCell ref="J553:K553"/>
    <mergeCell ref="L553:M553"/>
    <mergeCell ref="N553:O553"/>
    <mergeCell ref="P553:Q553"/>
    <mergeCell ref="R553:T553"/>
    <mergeCell ref="U553:W553"/>
    <mergeCell ref="B552:I552"/>
    <mergeCell ref="J552:K552"/>
    <mergeCell ref="L552:M552"/>
    <mergeCell ref="N552:O552"/>
    <mergeCell ref="P550:Q550"/>
    <mergeCell ref="R550:T550"/>
    <mergeCell ref="U550:W550"/>
    <mergeCell ref="B551:I551"/>
    <mergeCell ref="J551:K551"/>
    <mergeCell ref="L551:M551"/>
    <mergeCell ref="N551:O551"/>
    <mergeCell ref="P551:Q551"/>
    <mergeCell ref="R551:T551"/>
    <mergeCell ref="U551:W551"/>
    <mergeCell ref="B550:I550"/>
    <mergeCell ref="J550:K550"/>
    <mergeCell ref="L550:M550"/>
    <mergeCell ref="N550:O550"/>
    <mergeCell ref="P548:Q548"/>
    <mergeCell ref="R548:T548"/>
    <mergeCell ref="U548:W548"/>
    <mergeCell ref="B549:I549"/>
    <mergeCell ref="J549:K549"/>
    <mergeCell ref="L549:M549"/>
    <mergeCell ref="N549:O549"/>
    <mergeCell ref="P549:Q549"/>
    <mergeCell ref="R549:T549"/>
    <mergeCell ref="U549:W549"/>
    <mergeCell ref="B548:I548"/>
    <mergeCell ref="J548:K548"/>
    <mergeCell ref="L548:M548"/>
    <mergeCell ref="N548:O548"/>
    <mergeCell ref="P546:Q546"/>
    <mergeCell ref="R546:T546"/>
    <mergeCell ref="U546:W546"/>
    <mergeCell ref="B547:I547"/>
    <mergeCell ref="J547:K547"/>
    <mergeCell ref="L547:M547"/>
    <mergeCell ref="N547:O547"/>
    <mergeCell ref="P547:Q547"/>
    <mergeCell ref="R547:T547"/>
    <mergeCell ref="U547:W547"/>
    <mergeCell ref="B546:I546"/>
    <mergeCell ref="J546:K546"/>
    <mergeCell ref="L546:M546"/>
    <mergeCell ref="N546:O546"/>
    <mergeCell ref="P544:Q544"/>
    <mergeCell ref="R544:T544"/>
    <mergeCell ref="U544:W544"/>
    <mergeCell ref="B545:I545"/>
    <mergeCell ref="J545:K545"/>
    <mergeCell ref="L545:M545"/>
    <mergeCell ref="N545:O545"/>
    <mergeCell ref="P545:Q545"/>
    <mergeCell ref="R545:T545"/>
    <mergeCell ref="U545:W545"/>
    <mergeCell ref="B544:I544"/>
    <mergeCell ref="J544:K544"/>
    <mergeCell ref="L544:M544"/>
    <mergeCell ref="N544:O544"/>
    <mergeCell ref="P542:Q542"/>
    <mergeCell ref="R542:T542"/>
    <mergeCell ref="U542:W542"/>
    <mergeCell ref="B543:I543"/>
    <mergeCell ref="J543:K543"/>
    <mergeCell ref="L543:M543"/>
    <mergeCell ref="N543:O543"/>
    <mergeCell ref="P543:Q543"/>
    <mergeCell ref="R543:T543"/>
    <mergeCell ref="U543:W543"/>
    <mergeCell ref="B542:I542"/>
    <mergeCell ref="J542:K542"/>
    <mergeCell ref="L542:M542"/>
    <mergeCell ref="N542:O542"/>
    <mergeCell ref="P540:Q540"/>
    <mergeCell ref="R540:T540"/>
    <mergeCell ref="U540:W540"/>
    <mergeCell ref="B541:I541"/>
    <mergeCell ref="J541:K541"/>
    <mergeCell ref="L541:M541"/>
    <mergeCell ref="N541:O541"/>
    <mergeCell ref="P541:Q541"/>
    <mergeCell ref="R541:T541"/>
    <mergeCell ref="U541:W541"/>
    <mergeCell ref="B540:I540"/>
    <mergeCell ref="J540:K540"/>
    <mergeCell ref="L540:M540"/>
    <mergeCell ref="N540:O540"/>
    <mergeCell ref="P538:Q538"/>
    <mergeCell ref="R538:T538"/>
    <mergeCell ref="U538:W538"/>
    <mergeCell ref="B539:I539"/>
    <mergeCell ref="J539:K539"/>
    <mergeCell ref="L539:M539"/>
    <mergeCell ref="N539:O539"/>
    <mergeCell ref="P539:Q539"/>
    <mergeCell ref="R539:T539"/>
    <mergeCell ref="U539:W539"/>
    <mergeCell ref="B538:I538"/>
    <mergeCell ref="J538:K538"/>
    <mergeCell ref="L538:M538"/>
    <mergeCell ref="N538:O538"/>
    <mergeCell ref="P536:Q536"/>
    <mergeCell ref="R536:T536"/>
    <mergeCell ref="U536:W536"/>
    <mergeCell ref="B537:I537"/>
    <mergeCell ref="J537:K537"/>
    <mergeCell ref="L537:M537"/>
    <mergeCell ref="N537:O537"/>
    <mergeCell ref="P537:Q537"/>
    <mergeCell ref="R537:T537"/>
    <mergeCell ref="U537:W537"/>
    <mergeCell ref="B536:I536"/>
    <mergeCell ref="J536:K536"/>
    <mergeCell ref="L536:M536"/>
    <mergeCell ref="N536:O536"/>
    <mergeCell ref="P534:Q534"/>
    <mergeCell ref="R534:T534"/>
    <mergeCell ref="U534:W534"/>
    <mergeCell ref="B535:I535"/>
    <mergeCell ref="J535:K535"/>
    <mergeCell ref="L535:M535"/>
    <mergeCell ref="N535:O535"/>
    <mergeCell ref="P535:Q535"/>
    <mergeCell ref="R535:T535"/>
    <mergeCell ref="U535:W535"/>
    <mergeCell ref="B534:I534"/>
    <mergeCell ref="J534:K534"/>
    <mergeCell ref="L534:M534"/>
    <mergeCell ref="N534:O534"/>
    <mergeCell ref="P532:Q532"/>
    <mergeCell ref="R532:T532"/>
    <mergeCell ref="U532:W532"/>
    <mergeCell ref="B533:I533"/>
    <mergeCell ref="J533:K533"/>
    <mergeCell ref="L533:M533"/>
    <mergeCell ref="N533:O533"/>
    <mergeCell ref="P533:Q533"/>
    <mergeCell ref="R533:T533"/>
    <mergeCell ref="U533:W533"/>
    <mergeCell ref="B532:I532"/>
    <mergeCell ref="J532:K532"/>
    <mergeCell ref="L532:M532"/>
    <mergeCell ref="N532:O532"/>
    <mergeCell ref="P530:Q530"/>
    <mergeCell ref="R530:T530"/>
    <mergeCell ref="U530:W530"/>
    <mergeCell ref="B531:I531"/>
    <mergeCell ref="J531:K531"/>
    <mergeCell ref="L531:M531"/>
    <mergeCell ref="N531:O531"/>
    <mergeCell ref="P531:Q531"/>
    <mergeCell ref="R531:T531"/>
    <mergeCell ref="U531:W531"/>
    <mergeCell ref="B530:I530"/>
    <mergeCell ref="J530:K530"/>
    <mergeCell ref="L530:M530"/>
    <mergeCell ref="N530:O530"/>
    <mergeCell ref="A526:W526"/>
    <mergeCell ref="A528:A529"/>
    <mergeCell ref="B528:I529"/>
    <mergeCell ref="J528:K529"/>
    <mergeCell ref="L528:M529"/>
    <mergeCell ref="N528:O529"/>
    <mergeCell ref="P528:Q529"/>
    <mergeCell ref="R528:W528"/>
    <mergeCell ref="R529:T529"/>
    <mergeCell ref="U529:W529"/>
    <mergeCell ref="Y521:AD521"/>
    <mergeCell ref="A523:W523"/>
    <mergeCell ref="A524:W524"/>
    <mergeCell ref="A525:W525"/>
    <mergeCell ref="R521:T521"/>
    <mergeCell ref="U521:W521"/>
    <mergeCell ref="M521:N521"/>
    <mergeCell ref="O521:Q521"/>
    <mergeCell ref="B520:J520"/>
    <mergeCell ref="K520:L520"/>
    <mergeCell ref="B521:J521"/>
    <mergeCell ref="K521:L521"/>
    <mergeCell ref="M520:N520"/>
    <mergeCell ref="O520:Q520"/>
    <mergeCell ref="R518:T518"/>
    <mergeCell ref="U518:W518"/>
    <mergeCell ref="R519:T519"/>
    <mergeCell ref="U519:W519"/>
    <mergeCell ref="R520:T520"/>
    <mergeCell ref="U520:W520"/>
    <mergeCell ref="B519:J519"/>
    <mergeCell ref="K519:L519"/>
    <mergeCell ref="M519:N519"/>
    <mergeCell ref="O519:Q519"/>
    <mergeCell ref="B518:J518"/>
    <mergeCell ref="K518:L518"/>
    <mergeCell ref="M518:N518"/>
    <mergeCell ref="O518:Q518"/>
    <mergeCell ref="R517:T517"/>
    <mergeCell ref="U517:W517"/>
    <mergeCell ref="B516:J516"/>
    <mergeCell ref="K516:L516"/>
    <mergeCell ref="B517:J517"/>
    <mergeCell ref="K517:L517"/>
    <mergeCell ref="M517:N517"/>
    <mergeCell ref="O517:Q517"/>
    <mergeCell ref="M516:N516"/>
    <mergeCell ref="O516:Q516"/>
    <mergeCell ref="R514:T514"/>
    <mergeCell ref="U514:W514"/>
    <mergeCell ref="R515:T515"/>
    <mergeCell ref="U515:W515"/>
    <mergeCell ref="R516:T516"/>
    <mergeCell ref="U516:W516"/>
    <mergeCell ref="B515:J515"/>
    <mergeCell ref="K515:L515"/>
    <mergeCell ref="M515:N515"/>
    <mergeCell ref="O515:Q515"/>
    <mergeCell ref="B514:J514"/>
    <mergeCell ref="K514:L514"/>
    <mergeCell ref="M514:N514"/>
    <mergeCell ref="O514:Q514"/>
    <mergeCell ref="R513:T513"/>
    <mergeCell ref="U513:W513"/>
    <mergeCell ref="B512:J512"/>
    <mergeCell ref="K512:L512"/>
    <mergeCell ref="B513:J513"/>
    <mergeCell ref="K513:L513"/>
    <mergeCell ref="M513:N513"/>
    <mergeCell ref="O513:Q513"/>
    <mergeCell ref="M512:N512"/>
    <mergeCell ref="O512:Q512"/>
    <mergeCell ref="R510:T510"/>
    <mergeCell ref="U510:W510"/>
    <mergeCell ref="R511:T511"/>
    <mergeCell ref="U511:W511"/>
    <mergeCell ref="R512:T512"/>
    <mergeCell ref="U512:W512"/>
    <mergeCell ref="B511:J511"/>
    <mergeCell ref="K511:L511"/>
    <mergeCell ref="M511:N511"/>
    <mergeCell ref="O511:Q511"/>
    <mergeCell ref="B510:J510"/>
    <mergeCell ref="K510:L510"/>
    <mergeCell ref="M510:N510"/>
    <mergeCell ref="O510:Q510"/>
    <mergeCell ref="R509:T509"/>
    <mergeCell ref="U509:W509"/>
    <mergeCell ref="B508:J508"/>
    <mergeCell ref="K508:L508"/>
    <mergeCell ref="B509:J509"/>
    <mergeCell ref="K509:L509"/>
    <mergeCell ref="M509:N509"/>
    <mergeCell ref="O509:Q509"/>
    <mergeCell ref="M508:N508"/>
    <mergeCell ref="O508:Q508"/>
    <mergeCell ref="R506:T506"/>
    <mergeCell ref="U506:W506"/>
    <mergeCell ref="R507:T507"/>
    <mergeCell ref="U507:W507"/>
    <mergeCell ref="R508:T508"/>
    <mergeCell ref="U508:W508"/>
    <mergeCell ref="B507:J507"/>
    <mergeCell ref="K507:L507"/>
    <mergeCell ref="M507:N507"/>
    <mergeCell ref="O507:Q507"/>
    <mergeCell ref="B506:J506"/>
    <mergeCell ref="K506:L506"/>
    <mergeCell ref="M506:N506"/>
    <mergeCell ref="O506:Q506"/>
    <mergeCell ref="R505:T505"/>
    <mergeCell ref="U505:W505"/>
    <mergeCell ref="B504:J504"/>
    <mergeCell ref="K504:L504"/>
    <mergeCell ref="B505:J505"/>
    <mergeCell ref="K505:L505"/>
    <mergeCell ref="M505:N505"/>
    <mergeCell ref="O505:Q505"/>
    <mergeCell ref="M504:N504"/>
    <mergeCell ref="O504:Q504"/>
    <mergeCell ref="R502:T502"/>
    <mergeCell ref="U502:W502"/>
    <mergeCell ref="R503:T503"/>
    <mergeCell ref="U503:W503"/>
    <mergeCell ref="R504:T504"/>
    <mergeCell ref="U504:W504"/>
    <mergeCell ref="B503:J503"/>
    <mergeCell ref="K503:L503"/>
    <mergeCell ref="M503:N503"/>
    <mergeCell ref="O503:Q503"/>
    <mergeCell ref="B502:J502"/>
    <mergeCell ref="K502:L502"/>
    <mergeCell ref="M502:N502"/>
    <mergeCell ref="O502:Q502"/>
    <mergeCell ref="U499:W499"/>
    <mergeCell ref="A500:W500"/>
    <mergeCell ref="B501:J501"/>
    <mergeCell ref="K501:L501"/>
    <mergeCell ref="M501:N501"/>
    <mergeCell ref="O501:Q501"/>
    <mergeCell ref="R501:T501"/>
    <mergeCell ref="U501:W501"/>
    <mergeCell ref="B499:J499"/>
    <mergeCell ref="K499:L499"/>
    <mergeCell ref="M499:N499"/>
    <mergeCell ref="O499:Q499"/>
    <mergeCell ref="R497:T497"/>
    <mergeCell ref="O497:Q497"/>
    <mergeCell ref="R499:T499"/>
    <mergeCell ref="U497:W497"/>
    <mergeCell ref="B498:J498"/>
    <mergeCell ref="K498:L498"/>
    <mergeCell ref="M498:N498"/>
    <mergeCell ref="O498:Q498"/>
    <mergeCell ref="R498:T498"/>
    <mergeCell ref="U498:W498"/>
    <mergeCell ref="B497:J497"/>
    <mergeCell ref="K497:L497"/>
    <mergeCell ref="M497:N497"/>
    <mergeCell ref="A496:W496"/>
    <mergeCell ref="R495:T495"/>
    <mergeCell ref="U495:W495"/>
    <mergeCell ref="B494:J494"/>
    <mergeCell ref="K494:L494"/>
    <mergeCell ref="B495:J495"/>
    <mergeCell ref="K495:L495"/>
    <mergeCell ref="M495:N495"/>
    <mergeCell ref="O495:Q495"/>
    <mergeCell ref="M494:N494"/>
    <mergeCell ref="O494:Q494"/>
    <mergeCell ref="R492:T492"/>
    <mergeCell ref="U492:W492"/>
    <mergeCell ref="R493:T493"/>
    <mergeCell ref="U493:W493"/>
    <mergeCell ref="R494:T494"/>
    <mergeCell ref="U494:W494"/>
    <mergeCell ref="B493:J493"/>
    <mergeCell ref="K493:L493"/>
    <mergeCell ref="M493:N493"/>
    <mergeCell ref="O493:Q493"/>
    <mergeCell ref="B492:J492"/>
    <mergeCell ref="K492:L492"/>
    <mergeCell ref="M492:N492"/>
    <mergeCell ref="O492:Q492"/>
    <mergeCell ref="R491:T491"/>
    <mergeCell ref="U491:W491"/>
    <mergeCell ref="B490:J490"/>
    <mergeCell ref="K490:L490"/>
    <mergeCell ref="B491:J491"/>
    <mergeCell ref="K491:L491"/>
    <mergeCell ref="M491:N491"/>
    <mergeCell ref="O491:Q491"/>
    <mergeCell ref="M490:N490"/>
    <mergeCell ref="O490:Q490"/>
    <mergeCell ref="R488:T488"/>
    <mergeCell ref="U488:W488"/>
    <mergeCell ref="R489:T489"/>
    <mergeCell ref="U489:W489"/>
    <mergeCell ref="R490:T490"/>
    <mergeCell ref="U490:W490"/>
    <mergeCell ref="B489:J489"/>
    <mergeCell ref="K489:L489"/>
    <mergeCell ref="M489:N489"/>
    <mergeCell ref="O489:Q489"/>
    <mergeCell ref="B488:J488"/>
    <mergeCell ref="K488:L488"/>
    <mergeCell ref="M488:N488"/>
    <mergeCell ref="O488:Q488"/>
    <mergeCell ref="R486:T486"/>
    <mergeCell ref="U486:W486"/>
    <mergeCell ref="B487:J487"/>
    <mergeCell ref="K487:L487"/>
    <mergeCell ref="M487:N487"/>
    <mergeCell ref="O487:Q487"/>
    <mergeCell ref="R487:T487"/>
    <mergeCell ref="U487:W487"/>
    <mergeCell ref="B486:J486"/>
    <mergeCell ref="K486:L486"/>
    <mergeCell ref="M486:N486"/>
    <mergeCell ref="O486:Q486"/>
    <mergeCell ref="R483:T483"/>
    <mergeCell ref="U483:W483"/>
    <mergeCell ref="A484:W484"/>
    <mergeCell ref="B485:J485"/>
    <mergeCell ref="K485:L485"/>
    <mergeCell ref="M485:N485"/>
    <mergeCell ref="O485:Q485"/>
    <mergeCell ref="R485:T485"/>
    <mergeCell ref="B483:J483"/>
    <mergeCell ref="K483:L483"/>
    <mergeCell ref="M483:N483"/>
    <mergeCell ref="O483:Q483"/>
    <mergeCell ref="R481:W481"/>
    <mergeCell ref="R482:T482"/>
    <mergeCell ref="U482:W482"/>
    <mergeCell ref="U485:W485"/>
    <mergeCell ref="A476:W476"/>
    <mergeCell ref="A477:W477"/>
    <mergeCell ref="A478:W478"/>
    <mergeCell ref="A637:Z637"/>
    <mergeCell ref="A479:W479"/>
    <mergeCell ref="A481:A482"/>
    <mergeCell ref="B481:J482"/>
    <mergeCell ref="K481:L482"/>
    <mergeCell ref="M481:N482"/>
    <mergeCell ref="O481:Q482"/>
    <mergeCell ref="U472:W472"/>
    <mergeCell ref="B473:J473"/>
    <mergeCell ref="K473:N473"/>
    <mergeCell ref="O473:Q473"/>
    <mergeCell ref="R473:T473"/>
    <mergeCell ref="U473:W473"/>
    <mergeCell ref="B472:J472"/>
    <mergeCell ref="K472:N472"/>
    <mergeCell ref="O472:Q472"/>
    <mergeCell ref="R472:T472"/>
    <mergeCell ref="U470:W470"/>
    <mergeCell ref="B471:J471"/>
    <mergeCell ref="K471:N471"/>
    <mergeCell ref="O471:Q471"/>
    <mergeCell ref="R471:T471"/>
    <mergeCell ref="U471:W471"/>
    <mergeCell ref="B470:J470"/>
    <mergeCell ref="K470:N470"/>
    <mergeCell ref="O470:Q470"/>
    <mergeCell ref="R470:T470"/>
    <mergeCell ref="U468:W468"/>
    <mergeCell ref="B469:J469"/>
    <mergeCell ref="K469:N469"/>
    <mergeCell ref="O469:Q469"/>
    <mergeCell ref="R469:T469"/>
    <mergeCell ref="U469:W469"/>
    <mergeCell ref="B468:J468"/>
    <mergeCell ref="K468:N468"/>
    <mergeCell ref="O468:Q468"/>
    <mergeCell ref="R468:T468"/>
    <mergeCell ref="U466:W466"/>
    <mergeCell ref="B467:J467"/>
    <mergeCell ref="K467:N467"/>
    <mergeCell ref="O467:Q467"/>
    <mergeCell ref="R467:T467"/>
    <mergeCell ref="U467:W467"/>
    <mergeCell ref="B466:J466"/>
    <mergeCell ref="K466:N466"/>
    <mergeCell ref="O466:Q466"/>
    <mergeCell ref="R466:T466"/>
    <mergeCell ref="U464:W464"/>
    <mergeCell ref="B465:J465"/>
    <mergeCell ref="K465:N465"/>
    <mergeCell ref="O465:Q465"/>
    <mergeCell ref="R465:T465"/>
    <mergeCell ref="U465:W465"/>
    <mergeCell ref="B464:J464"/>
    <mergeCell ref="K464:N464"/>
    <mergeCell ref="O464:Q464"/>
    <mergeCell ref="R464:T464"/>
    <mergeCell ref="R462:T462"/>
    <mergeCell ref="U462:W462"/>
    <mergeCell ref="B463:J463"/>
    <mergeCell ref="K463:N463"/>
    <mergeCell ref="O463:Q463"/>
    <mergeCell ref="R463:T463"/>
    <mergeCell ref="U463:W463"/>
    <mergeCell ref="R460:T460"/>
    <mergeCell ref="U460:W460"/>
    <mergeCell ref="B461:J461"/>
    <mergeCell ref="K461:N461"/>
    <mergeCell ref="O461:Q461"/>
    <mergeCell ref="R461:T461"/>
    <mergeCell ref="U461:W461"/>
    <mergeCell ref="R458:T458"/>
    <mergeCell ref="U458:W458"/>
    <mergeCell ref="B459:J459"/>
    <mergeCell ref="K459:N459"/>
    <mergeCell ref="O459:Q459"/>
    <mergeCell ref="R459:T459"/>
    <mergeCell ref="U459:W459"/>
    <mergeCell ref="A458:A467"/>
    <mergeCell ref="B458:J458"/>
    <mergeCell ref="K458:N458"/>
    <mergeCell ref="O458:Q458"/>
    <mergeCell ref="B460:J460"/>
    <mergeCell ref="K460:N460"/>
    <mergeCell ref="O460:Q460"/>
    <mergeCell ref="B462:J462"/>
    <mergeCell ref="K462:N462"/>
    <mergeCell ref="O462:Q462"/>
    <mergeCell ref="U455:W456"/>
    <mergeCell ref="B457:J457"/>
    <mergeCell ref="K457:N457"/>
    <mergeCell ref="O457:Q457"/>
    <mergeCell ref="R457:T457"/>
    <mergeCell ref="U457:W457"/>
    <mergeCell ref="A449:W449"/>
    <mergeCell ref="A450:W450"/>
    <mergeCell ref="A451:W451"/>
    <mergeCell ref="A638:Z638"/>
    <mergeCell ref="A454:A456"/>
    <mergeCell ref="B454:J456"/>
    <mergeCell ref="K454:N456"/>
    <mergeCell ref="O454:Q456"/>
    <mergeCell ref="R454:W454"/>
    <mergeCell ref="R455:T456"/>
    <mergeCell ref="Y447:AA447"/>
    <mergeCell ref="AB447:AD447"/>
    <mergeCell ref="AE447:AG447"/>
    <mergeCell ref="AH447:AJ447"/>
    <mergeCell ref="AB446:AD446"/>
    <mergeCell ref="AE446:AG446"/>
    <mergeCell ref="AH446:AJ446"/>
    <mergeCell ref="B447:F447"/>
    <mergeCell ref="G447:I447"/>
    <mergeCell ref="J447:M447"/>
    <mergeCell ref="N447:O447"/>
    <mergeCell ref="P447:R447"/>
    <mergeCell ref="S447:U447"/>
    <mergeCell ref="V447:X447"/>
    <mergeCell ref="P446:R446"/>
    <mergeCell ref="S446:U446"/>
    <mergeCell ref="V446:X446"/>
    <mergeCell ref="Y446:AA446"/>
    <mergeCell ref="B446:F446"/>
    <mergeCell ref="G446:I446"/>
    <mergeCell ref="J446:M446"/>
    <mergeCell ref="N446:O446"/>
    <mergeCell ref="AH443:AJ445"/>
    <mergeCell ref="G444:I445"/>
    <mergeCell ref="J444:M445"/>
    <mergeCell ref="N444:O445"/>
    <mergeCell ref="P444:R445"/>
    <mergeCell ref="S444:U445"/>
    <mergeCell ref="V444:X445"/>
    <mergeCell ref="Y444:AA445"/>
    <mergeCell ref="AB444:AD445"/>
    <mergeCell ref="AE444:AG445"/>
    <mergeCell ref="A438:AJ438"/>
    <mergeCell ref="A439:AJ439"/>
    <mergeCell ref="A440:AJ440"/>
    <mergeCell ref="A452:W452"/>
    <mergeCell ref="A441:P441"/>
    <mergeCell ref="Q441:R441"/>
    <mergeCell ref="S441:AJ441"/>
    <mergeCell ref="A443:A445"/>
    <mergeCell ref="B443:F445"/>
    <mergeCell ref="G443:AG443"/>
    <mergeCell ref="P435:R435"/>
    <mergeCell ref="S435:T435"/>
    <mergeCell ref="U435:W435"/>
    <mergeCell ref="X435:Z435"/>
    <mergeCell ref="B435:H435"/>
    <mergeCell ref="I435:J435"/>
    <mergeCell ref="K435:L435"/>
    <mergeCell ref="M435:O435"/>
    <mergeCell ref="P434:R434"/>
    <mergeCell ref="S434:T434"/>
    <mergeCell ref="U434:W434"/>
    <mergeCell ref="X434:Z434"/>
    <mergeCell ref="B434:H434"/>
    <mergeCell ref="I434:J434"/>
    <mergeCell ref="K434:L434"/>
    <mergeCell ref="M434:O434"/>
    <mergeCell ref="P433:R433"/>
    <mergeCell ref="S433:T433"/>
    <mergeCell ref="U433:W433"/>
    <mergeCell ref="X433:Z433"/>
    <mergeCell ref="B433:H433"/>
    <mergeCell ref="I433:J433"/>
    <mergeCell ref="K433:L433"/>
    <mergeCell ref="M433:O433"/>
    <mergeCell ref="P432:R432"/>
    <mergeCell ref="S432:T432"/>
    <mergeCell ref="U432:W432"/>
    <mergeCell ref="X432:Z432"/>
    <mergeCell ref="B432:H432"/>
    <mergeCell ref="I432:J432"/>
    <mergeCell ref="K432:L432"/>
    <mergeCell ref="M432:O432"/>
    <mergeCell ref="P431:R431"/>
    <mergeCell ref="S431:T431"/>
    <mergeCell ref="U431:W431"/>
    <mergeCell ref="X431:Z431"/>
    <mergeCell ref="B431:H431"/>
    <mergeCell ref="I431:J431"/>
    <mergeCell ref="K431:L431"/>
    <mergeCell ref="M431:O431"/>
    <mergeCell ref="P430:R430"/>
    <mergeCell ref="S430:T430"/>
    <mergeCell ref="U430:W430"/>
    <mergeCell ref="X430:Z430"/>
    <mergeCell ref="B430:H430"/>
    <mergeCell ref="I430:J430"/>
    <mergeCell ref="K430:L430"/>
    <mergeCell ref="M430:O430"/>
    <mergeCell ref="P429:R429"/>
    <mergeCell ref="S429:T429"/>
    <mergeCell ref="U429:W429"/>
    <mergeCell ref="X429:Z429"/>
    <mergeCell ref="B429:H429"/>
    <mergeCell ref="I429:J429"/>
    <mergeCell ref="K429:L429"/>
    <mergeCell ref="M429:O429"/>
    <mergeCell ref="P428:R428"/>
    <mergeCell ref="S428:T428"/>
    <mergeCell ref="U428:W428"/>
    <mergeCell ref="X428:Z428"/>
    <mergeCell ref="B428:H428"/>
    <mergeCell ref="I428:J428"/>
    <mergeCell ref="K428:L428"/>
    <mergeCell ref="M428:O428"/>
    <mergeCell ref="P427:R427"/>
    <mergeCell ref="S427:T427"/>
    <mergeCell ref="U427:W427"/>
    <mergeCell ref="X427:Z427"/>
    <mergeCell ref="B427:H427"/>
    <mergeCell ref="I427:J427"/>
    <mergeCell ref="K427:L427"/>
    <mergeCell ref="M427:O427"/>
    <mergeCell ref="P426:R426"/>
    <mergeCell ref="S426:T426"/>
    <mergeCell ref="U426:W426"/>
    <mergeCell ref="X426:Z426"/>
    <mergeCell ref="B426:H426"/>
    <mergeCell ref="I426:J426"/>
    <mergeCell ref="K426:L426"/>
    <mergeCell ref="M426:O426"/>
    <mergeCell ref="P425:R425"/>
    <mergeCell ref="S425:T425"/>
    <mergeCell ref="U425:W425"/>
    <mergeCell ref="X425:Z425"/>
    <mergeCell ref="B425:H425"/>
    <mergeCell ref="I425:J425"/>
    <mergeCell ref="K425:L425"/>
    <mergeCell ref="M425:O425"/>
    <mergeCell ref="P424:R424"/>
    <mergeCell ref="S424:T424"/>
    <mergeCell ref="U424:W424"/>
    <mergeCell ref="X424:Z424"/>
    <mergeCell ref="B424:H424"/>
    <mergeCell ref="I424:J424"/>
    <mergeCell ref="K424:L424"/>
    <mergeCell ref="M424:O424"/>
    <mergeCell ref="P423:R423"/>
    <mergeCell ref="S423:T423"/>
    <mergeCell ref="U423:W423"/>
    <mergeCell ref="X423:Z423"/>
    <mergeCell ref="B423:H423"/>
    <mergeCell ref="I423:J423"/>
    <mergeCell ref="K423:L423"/>
    <mergeCell ref="M423:O423"/>
    <mergeCell ref="P422:R422"/>
    <mergeCell ref="S422:T422"/>
    <mergeCell ref="U422:W422"/>
    <mergeCell ref="X422:Z422"/>
    <mergeCell ref="B422:H422"/>
    <mergeCell ref="I422:J422"/>
    <mergeCell ref="K422:L422"/>
    <mergeCell ref="M422:O422"/>
    <mergeCell ref="X420:Z420"/>
    <mergeCell ref="B421:H421"/>
    <mergeCell ref="I421:J421"/>
    <mergeCell ref="K421:L421"/>
    <mergeCell ref="M421:O421"/>
    <mergeCell ref="P421:R421"/>
    <mergeCell ref="S421:T421"/>
    <mergeCell ref="U421:W421"/>
    <mergeCell ref="X421:Z421"/>
    <mergeCell ref="U418:Z418"/>
    <mergeCell ref="U419:W419"/>
    <mergeCell ref="X419:Z419"/>
    <mergeCell ref="B420:H420"/>
    <mergeCell ref="I420:J420"/>
    <mergeCell ref="K420:L420"/>
    <mergeCell ref="M420:O420"/>
    <mergeCell ref="P420:R420"/>
    <mergeCell ref="S420:T420"/>
    <mergeCell ref="U420:W420"/>
    <mergeCell ref="A415:Z415"/>
    <mergeCell ref="A416:Z416"/>
    <mergeCell ref="A417:Z417"/>
    <mergeCell ref="A418:A419"/>
    <mergeCell ref="B418:H419"/>
    <mergeCell ref="I418:J419"/>
    <mergeCell ref="K418:L419"/>
    <mergeCell ref="M418:O419"/>
    <mergeCell ref="P418:R419"/>
    <mergeCell ref="S418:T419"/>
    <mergeCell ref="P410:Q410"/>
    <mergeCell ref="R410:T410"/>
    <mergeCell ref="U410:W410"/>
    <mergeCell ref="A414:Z414"/>
    <mergeCell ref="B410:I410"/>
    <mergeCell ref="J410:K410"/>
    <mergeCell ref="L410:M410"/>
    <mergeCell ref="N410:O410"/>
    <mergeCell ref="P411:Q411"/>
    <mergeCell ref="R411:T411"/>
    <mergeCell ref="P408:Q408"/>
    <mergeCell ref="R408:T408"/>
    <mergeCell ref="U408:W408"/>
    <mergeCell ref="B409:I409"/>
    <mergeCell ref="J409:K409"/>
    <mergeCell ref="L409:M409"/>
    <mergeCell ref="N409:O409"/>
    <mergeCell ref="P409:Q409"/>
    <mergeCell ref="R409:T409"/>
    <mergeCell ref="U409:W409"/>
    <mergeCell ref="B408:I408"/>
    <mergeCell ref="J408:K408"/>
    <mergeCell ref="L408:M408"/>
    <mergeCell ref="N408:O408"/>
    <mergeCell ref="P406:Q406"/>
    <mergeCell ref="R406:T406"/>
    <mergeCell ref="U406:W406"/>
    <mergeCell ref="B407:I407"/>
    <mergeCell ref="J407:K407"/>
    <mergeCell ref="L407:M407"/>
    <mergeCell ref="N407:O407"/>
    <mergeCell ref="P407:Q407"/>
    <mergeCell ref="R407:T407"/>
    <mergeCell ref="U407:W407"/>
    <mergeCell ref="B406:I406"/>
    <mergeCell ref="J406:K406"/>
    <mergeCell ref="L406:M406"/>
    <mergeCell ref="N406:O406"/>
    <mergeCell ref="P403:Q403"/>
    <mergeCell ref="R403:T403"/>
    <mergeCell ref="U403:W403"/>
    <mergeCell ref="B405:I405"/>
    <mergeCell ref="J405:K405"/>
    <mergeCell ref="L405:M405"/>
    <mergeCell ref="N405:O405"/>
    <mergeCell ref="P405:Q405"/>
    <mergeCell ref="R405:T405"/>
    <mergeCell ref="U405:W405"/>
    <mergeCell ref="B403:I403"/>
    <mergeCell ref="J403:K403"/>
    <mergeCell ref="L403:M403"/>
    <mergeCell ref="N403:O403"/>
    <mergeCell ref="U401:W401"/>
    <mergeCell ref="B402:I402"/>
    <mergeCell ref="J402:K402"/>
    <mergeCell ref="L402:M402"/>
    <mergeCell ref="N402:O402"/>
    <mergeCell ref="P402:Q402"/>
    <mergeCell ref="R402:T402"/>
    <mergeCell ref="U402:W402"/>
    <mergeCell ref="B401:I401"/>
    <mergeCell ref="J401:K401"/>
    <mergeCell ref="L401:M401"/>
    <mergeCell ref="N401:O401"/>
    <mergeCell ref="U399:W399"/>
    <mergeCell ref="B400:I400"/>
    <mergeCell ref="J400:K400"/>
    <mergeCell ref="L400:M400"/>
    <mergeCell ref="N400:O400"/>
    <mergeCell ref="P400:Q400"/>
    <mergeCell ref="R400:T400"/>
    <mergeCell ref="U400:W400"/>
    <mergeCell ref="B399:I399"/>
    <mergeCell ref="J399:K399"/>
    <mergeCell ref="L399:M399"/>
    <mergeCell ref="N399:O399"/>
    <mergeCell ref="P371:Q371"/>
    <mergeCell ref="R371:T371"/>
    <mergeCell ref="U371:W371"/>
    <mergeCell ref="B398:I398"/>
    <mergeCell ref="J398:K398"/>
    <mergeCell ref="L398:M398"/>
    <mergeCell ref="N398:O398"/>
    <mergeCell ref="P398:Q398"/>
    <mergeCell ref="R398:T398"/>
    <mergeCell ref="U398:W398"/>
    <mergeCell ref="B371:I371"/>
    <mergeCell ref="J371:K371"/>
    <mergeCell ref="L371:M371"/>
    <mergeCell ref="N371:O371"/>
    <mergeCell ref="P369:Q369"/>
    <mergeCell ref="R369:T369"/>
    <mergeCell ref="U369:W369"/>
    <mergeCell ref="B370:I370"/>
    <mergeCell ref="J370:K370"/>
    <mergeCell ref="L370:M370"/>
    <mergeCell ref="N370:O370"/>
    <mergeCell ref="P370:Q370"/>
    <mergeCell ref="R370:T370"/>
    <mergeCell ref="U370:W370"/>
    <mergeCell ref="B369:I369"/>
    <mergeCell ref="J369:K369"/>
    <mergeCell ref="L369:M369"/>
    <mergeCell ref="N369:O369"/>
    <mergeCell ref="B365:I365"/>
    <mergeCell ref="J365:K365"/>
    <mergeCell ref="L365:M365"/>
    <mergeCell ref="N365:O365"/>
    <mergeCell ref="U411:W411"/>
    <mergeCell ref="B412:I412"/>
    <mergeCell ref="J412:K412"/>
    <mergeCell ref="L412:M412"/>
    <mergeCell ref="N412:O412"/>
    <mergeCell ref="P412:Q412"/>
    <mergeCell ref="R412:T412"/>
    <mergeCell ref="U412:W412"/>
    <mergeCell ref="B411:I411"/>
    <mergeCell ref="J411:K411"/>
    <mergeCell ref="L411:M411"/>
    <mergeCell ref="N411:O411"/>
    <mergeCell ref="P397:Q397"/>
    <mergeCell ref="R397:T397"/>
    <mergeCell ref="L397:M397"/>
    <mergeCell ref="N397:O397"/>
    <mergeCell ref="P399:Q399"/>
    <mergeCell ref="R399:T399"/>
    <mergeCell ref="P401:Q401"/>
    <mergeCell ref="R401:T401"/>
    <mergeCell ref="U397:W397"/>
    <mergeCell ref="B404:I404"/>
    <mergeCell ref="J404:K404"/>
    <mergeCell ref="L404:M404"/>
    <mergeCell ref="N404:O404"/>
    <mergeCell ref="P404:Q404"/>
    <mergeCell ref="R404:T404"/>
    <mergeCell ref="U404:W404"/>
    <mergeCell ref="B397:I397"/>
    <mergeCell ref="J397:K397"/>
    <mergeCell ref="P395:Q395"/>
    <mergeCell ref="R395:T395"/>
    <mergeCell ref="U395:W395"/>
    <mergeCell ref="B396:I396"/>
    <mergeCell ref="J396:K396"/>
    <mergeCell ref="L396:M396"/>
    <mergeCell ref="N396:O396"/>
    <mergeCell ref="P396:Q396"/>
    <mergeCell ref="R396:T396"/>
    <mergeCell ref="U396:W396"/>
    <mergeCell ref="B395:I395"/>
    <mergeCell ref="J395:K395"/>
    <mergeCell ref="L395:M395"/>
    <mergeCell ref="N395:O395"/>
    <mergeCell ref="P393:Q393"/>
    <mergeCell ref="R393:T393"/>
    <mergeCell ref="U393:W393"/>
    <mergeCell ref="B394:I394"/>
    <mergeCell ref="J394:K394"/>
    <mergeCell ref="L394:M394"/>
    <mergeCell ref="N394:O394"/>
    <mergeCell ref="P394:Q394"/>
    <mergeCell ref="R394:T394"/>
    <mergeCell ref="U394:W394"/>
    <mergeCell ref="B393:I393"/>
    <mergeCell ref="J393:K393"/>
    <mergeCell ref="L393:M393"/>
    <mergeCell ref="N393:O393"/>
    <mergeCell ref="P391:Q391"/>
    <mergeCell ref="R391:T391"/>
    <mergeCell ref="U391:W391"/>
    <mergeCell ref="B392:I392"/>
    <mergeCell ref="J392:K392"/>
    <mergeCell ref="L392:M392"/>
    <mergeCell ref="N392:O392"/>
    <mergeCell ref="P392:Q392"/>
    <mergeCell ref="R392:T392"/>
    <mergeCell ref="U392:W392"/>
    <mergeCell ref="B391:I391"/>
    <mergeCell ref="J391:K391"/>
    <mergeCell ref="L391:M391"/>
    <mergeCell ref="N391:O391"/>
    <mergeCell ref="P389:Q389"/>
    <mergeCell ref="R389:T389"/>
    <mergeCell ref="U389:W389"/>
    <mergeCell ref="B390:I390"/>
    <mergeCell ref="J390:K390"/>
    <mergeCell ref="L390:M390"/>
    <mergeCell ref="N390:O390"/>
    <mergeCell ref="P390:Q390"/>
    <mergeCell ref="R390:T390"/>
    <mergeCell ref="U390:W390"/>
    <mergeCell ref="B389:I389"/>
    <mergeCell ref="J389:K389"/>
    <mergeCell ref="L389:M389"/>
    <mergeCell ref="N389:O389"/>
    <mergeCell ref="P387:Q387"/>
    <mergeCell ref="R387:T387"/>
    <mergeCell ref="U387:W387"/>
    <mergeCell ref="B388:I388"/>
    <mergeCell ref="J388:K388"/>
    <mergeCell ref="L388:M388"/>
    <mergeCell ref="N388:O388"/>
    <mergeCell ref="P388:Q388"/>
    <mergeCell ref="R388:T388"/>
    <mergeCell ref="U388:W388"/>
    <mergeCell ref="B387:I387"/>
    <mergeCell ref="J387:K387"/>
    <mergeCell ref="L387:M387"/>
    <mergeCell ref="N387:O387"/>
    <mergeCell ref="P385:Q385"/>
    <mergeCell ref="R385:T385"/>
    <mergeCell ref="U385:W385"/>
    <mergeCell ref="B386:I386"/>
    <mergeCell ref="J386:K386"/>
    <mergeCell ref="L386:M386"/>
    <mergeCell ref="N386:O386"/>
    <mergeCell ref="P386:Q386"/>
    <mergeCell ref="R386:T386"/>
    <mergeCell ref="U386:W386"/>
    <mergeCell ref="B385:I385"/>
    <mergeCell ref="J385:K385"/>
    <mergeCell ref="L385:M385"/>
    <mergeCell ref="N385:O385"/>
    <mergeCell ref="P383:Q383"/>
    <mergeCell ref="R383:T383"/>
    <mergeCell ref="U383:W383"/>
    <mergeCell ref="B384:I384"/>
    <mergeCell ref="J384:K384"/>
    <mergeCell ref="L384:M384"/>
    <mergeCell ref="N384:O384"/>
    <mergeCell ref="P384:Q384"/>
    <mergeCell ref="R384:T384"/>
    <mergeCell ref="U384:W384"/>
    <mergeCell ref="B383:I383"/>
    <mergeCell ref="J383:K383"/>
    <mergeCell ref="L383:M383"/>
    <mergeCell ref="N383:O383"/>
    <mergeCell ref="P381:Q381"/>
    <mergeCell ref="R381:T381"/>
    <mergeCell ref="U381:W381"/>
    <mergeCell ref="B382:I382"/>
    <mergeCell ref="J382:K382"/>
    <mergeCell ref="L382:M382"/>
    <mergeCell ref="N382:O382"/>
    <mergeCell ref="P382:Q382"/>
    <mergeCell ref="R382:T382"/>
    <mergeCell ref="U382:W382"/>
    <mergeCell ref="B381:I381"/>
    <mergeCell ref="J381:K381"/>
    <mergeCell ref="L381:M381"/>
    <mergeCell ref="N381:O381"/>
    <mergeCell ref="P379:Q379"/>
    <mergeCell ref="R379:T379"/>
    <mergeCell ref="U379:W379"/>
    <mergeCell ref="B380:I380"/>
    <mergeCell ref="J380:K380"/>
    <mergeCell ref="L380:M380"/>
    <mergeCell ref="N380:O380"/>
    <mergeCell ref="P380:Q380"/>
    <mergeCell ref="R380:T380"/>
    <mergeCell ref="U380:W380"/>
    <mergeCell ref="B379:I379"/>
    <mergeCell ref="J379:K379"/>
    <mergeCell ref="L379:M379"/>
    <mergeCell ref="N379:O379"/>
    <mergeCell ref="P377:Q377"/>
    <mergeCell ref="R377:T377"/>
    <mergeCell ref="U377:W377"/>
    <mergeCell ref="B378:I378"/>
    <mergeCell ref="J378:K378"/>
    <mergeCell ref="L378:M378"/>
    <mergeCell ref="N378:O378"/>
    <mergeCell ref="P378:Q378"/>
    <mergeCell ref="R378:T378"/>
    <mergeCell ref="U378:W378"/>
    <mergeCell ref="B377:I377"/>
    <mergeCell ref="J377:K377"/>
    <mergeCell ref="L377:M377"/>
    <mergeCell ref="N377:O377"/>
    <mergeCell ref="P375:Q375"/>
    <mergeCell ref="R375:T375"/>
    <mergeCell ref="U375:W375"/>
    <mergeCell ref="B376:I376"/>
    <mergeCell ref="J376:K376"/>
    <mergeCell ref="L376:M376"/>
    <mergeCell ref="N376:O376"/>
    <mergeCell ref="P376:Q376"/>
    <mergeCell ref="R376:T376"/>
    <mergeCell ref="U376:W376"/>
    <mergeCell ref="B375:I375"/>
    <mergeCell ref="J375:K375"/>
    <mergeCell ref="L375:M375"/>
    <mergeCell ref="N375:O375"/>
    <mergeCell ref="P373:Q373"/>
    <mergeCell ref="R373:T373"/>
    <mergeCell ref="U373:W373"/>
    <mergeCell ref="B374:I374"/>
    <mergeCell ref="J374:K374"/>
    <mergeCell ref="L374:M374"/>
    <mergeCell ref="N374:O374"/>
    <mergeCell ref="P374:Q374"/>
    <mergeCell ref="R374:T374"/>
    <mergeCell ref="U374:W374"/>
    <mergeCell ref="B373:I373"/>
    <mergeCell ref="J373:K373"/>
    <mergeCell ref="L373:M373"/>
    <mergeCell ref="N373:O373"/>
    <mergeCell ref="P366:Q366"/>
    <mergeCell ref="R366:T366"/>
    <mergeCell ref="U366:W366"/>
    <mergeCell ref="B372:I372"/>
    <mergeCell ref="J372:K372"/>
    <mergeCell ref="L372:M372"/>
    <mergeCell ref="N372:O372"/>
    <mergeCell ref="P372:Q372"/>
    <mergeCell ref="R372:T372"/>
    <mergeCell ref="U372:W372"/>
    <mergeCell ref="B366:I366"/>
    <mergeCell ref="J366:K366"/>
    <mergeCell ref="L366:M366"/>
    <mergeCell ref="N366:O366"/>
    <mergeCell ref="P363:Q363"/>
    <mergeCell ref="R363:T363"/>
    <mergeCell ref="U363:W363"/>
    <mergeCell ref="B364:I364"/>
    <mergeCell ref="J364:K364"/>
    <mergeCell ref="L364:M364"/>
    <mergeCell ref="N364:O364"/>
    <mergeCell ref="P364:Q364"/>
    <mergeCell ref="R364:T364"/>
    <mergeCell ref="U364:W364"/>
    <mergeCell ref="B363:I363"/>
    <mergeCell ref="J363:K363"/>
    <mergeCell ref="L363:M363"/>
    <mergeCell ref="N363:O363"/>
    <mergeCell ref="P361:Q361"/>
    <mergeCell ref="R361:T361"/>
    <mergeCell ref="U361:W361"/>
    <mergeCell ref="B362:I362"/>
    <mergeCell ref="J362:K362"/>
    <mergeCell ref="L362:M362"/>
    <mergeCell ref="N362:O362"/>
    <mergeCell ref="P362:Q362"/>
    <mergeCell ref="R362:T362"/>
    <mergeCell ref="U362:W362"/>
    <mergeCell ref="B361:I361"/>
    <mergeCell ref="J361:K361"/>
    <mergeCell ref="L361:M361"/>
    <mergeCell ref="N361:O361"/>
    <mergeCell ref="P359:Q359"/>
    <mergeCell ref="R359:T359"/>
    <mergeCell ref="U359:W359"/>
    <mergeCell ref="B360:I360"/>
    <mergeCell ref="J360:K360"/>
    <mergeCell ref="L360:M360"/>
    <mergeCell ref="N360:O360"/>
    <mergeCell ref="P360:Q360"/>
    <mergeCell ref="R360:T360"/>
    <mergeCell ref="U360:W360"/>
    <mergeCell ref="B359:I359"/>
    <mergeCell ref="J359:K359"/>
    <mergeCell ref="L359:M359"/>
    <mergeCell ref="N359:O359"/>
    <mergeCell ref="P357:Q357"/>
    <mergeCell ref="R357:T357"/>
    <mergeCell ref="U357:W357"/>
    <mergeCell ref="B358:I358"/>
    <mergeCell ref="J358:K358"/>
    <mergeCell ref="L358:M358"/>
    <mergeCell ref="N358:O358"/>
    <mergeCell ref="P358:Q358"/>
    <mergeCell ref="R358:T358"/>
    <mergeCell ref="U358:W358"/>
    <mergeCell ref="B357:I357"/>
    <mergeCell ref="J357:K357"/>
    <mergeCell ref="L357:M357"/>
    <mergeCell ref="N357:O357"/>
    <mergeCell ref="P355:Q355"/>
    <mergeCell ref="R355:T355"/>
    <mergeCell ref="U355:W355"/>
    <mergeCell ref="B356:I356"/>
    <mergeCell ref="J356:K356"/>
    <mergeCell ref="L356:M356"/>
    <mergeCell ref="N356:O356"/>
    <mergeCell ref="P356:Q356"/>
    <mergeCell ref="R356:T356"/>
    <mergeCell ref="U356:W356"/>
    <mergeCell ref="B355:I355"/>
    <mergeCell ref="J355:K355"/>
    <mergeCell ref="L355:M355"/>
    <mergeCell ref="N355:O355"/>
    <mergeCell ref="P353:Q353"/>
    <mergeCell ref="R353:T353"/>
    <mergeCell ref="U353:W353"/>
    <mergeCell ref="B354:I354"/>
    <mergeCell ref="J354:K354"/>
    <mergeCell ref="L354:M354"/>
    <mergeCell ref="N354:O354"/>
    <mergeCell ref="P354:Q354"/>
    <mergeCell ref="R354:T354"/>
    <mergeCell ref="U354:W354"/>
    <mergeCell ref="B353:I353"/>
    <mergeCell ref="J353:K353"/>
    <mergeCell ref="L353:M353"/>
    <mergeCell ref="N353:O353"/>
    <mergeCell ref="P351:Q351"/>
    <mergeCell ref="R351:T351"/>
    <mergeCell ref="U351:W351"/>
    <mergeCell ref="B352:I352"/>
    <mergeCell ref="J352:K352"/>
    <mergeCell ref="L352:M352"/>
    <mergeCell ref="N352:O352"/>
    <mergeCell ref="P352:Q352"/>
    <mergeCell ref="R352:T352"/>
    <mergeCell ref="U352:W352"/>
    <mergeCell ref="B351:I351"/>
    <mergeCell ref="J351:K351"/>
    <mergeCell ref="L351:M351"/>
    <mergeCell ref="N351:O351"/>
    <mergeCell ref="P349:Q349"/>
    <mergeCell ref="R349:T349"/>
    <mergeCell ref="U349:W349"/>
    <mergeCell ref="B350:I350"/>
    <mergeCell ref="J350:K350"/>
    <mergeCell ref="L350:M350"/>
    <mergeCell ref="N350:O350"/>
    <mergeCell ref="P350:Q350"/>
    <mergeCell ref="R350:T350"/>
    <mergeCell ref="U350:W350"/>
    <mergeCell ref="B349:I349"/>
    <mergeCell ref="J349:K349"/>
    <mergeCell ref="L349:M349"/>
    <mergeCell ref="N349:O349"/>
    <mergeCell ref="P347:Q347"/>
    <mergeCell ref="R347:T347"/>
    <mergeCell ref="U347:W347"/>
    <mergeCell ref="B348:I348"/>
    <mergeCell ref="J348:K348"/>
    <mergeCell ref="L348:M348"/>
    <mergeCell ref="N348:O348"/>
    <mergeCell ref="P348:Q348"/>
    <mergeCell ref="R348:T348"/>
    <mergeCell ref="U348:W348"/>
    <mergeCell ref="B347:I347"/>
    <mergeCell ref="J347:K347"/>
    <mergeCell ref="L347:M347"/>
    <mergeCell ref="N347:O347"/>
    <mergeCell ref="P345:Q345"/>
    <mergeCell ref="R345:T345"/>
    <mergeCell ref="U345:W345"/>
    <mergeCell ref="B346:I346"/>
    <mergeCell ref="J346:K346"/>
    <mergeCell ref="L346:M346"/>
    <mergeCell ref="N346:O346"/>
    <mergeCell ref="P346:Q346"/>
    <mergeCell ref="R346:T346"/>
    <mergeCell ref="U346:W346"/>
    <mergeCell ref="B345:I345"/>
    <mergeCell ref="J345:K345"/>
    <mergeCell ref="L345:M345"/>
    <mergeCell ref="N345:O345"/>
    <mergeCell ref="P343:Q343"/>
    <mergeCell ref="R343:T343"/>
    <mergeCell ref="U343:W343"/>
    <mergeCell ref="B344:I344"/>
    <mergeCell ref="J344:K344"/>
    <mergeCell ref="L344:M344"/>
    <mergeCell ref="N344:O344"/>
    <mergeCell ref="P344:Q344"/>
    <mergeCell ref="R344:T344"/>
    <mergeCell ref="U344:W344"/>
    <mergeCell ref="B343:I343"/>
    <mergeCell ref="J343:K343"/>
    <mergeCell ref="L343:M343"/>
    <mergeCell ref="N343:O343"/>
    <mergeCell ref="P341:Q341"/>
    <mergeCell ref="R341:T341"/>
    <mergeCell ref="U341:W341"/>
    <mergeCell ref="B342:I342"/>
    <mergeCell ref="J342:K342"/>
    <mergeCell ref="L342:M342"/>
    <mergeCell ref="N342:O342"/>
    <mergeCell ref="P342:Q342"/>
    <mergeCell ref="R342:T342"/>
    <mergeCell ref="U342:W342"/>
    <mergeCell ref="B341:I341"/>
    <mergeCell ref="J341:K341"/>
    <mergeCell ref="L341:M341"/>
    <mergeCell ref="N341:O341"/>
    <mergeCell ref="P339:Q339"/>
    <mergeCell ref="R339:T339"/>
    <mergeCell ref="U339:W339"/>
    <mergeCell ref="B340:I340"/>
    <mergeCell ref="J340:K340"/>
    <mergeCell ref="L340:M340"/>
    <mergeCell ref="N340:O340"/>
    <mergeCell ref="P340:Q340"/>
    <mergeCell ref="R340:T340"/>
    <mergeCell ref="U340:W340"/>
    <mergeCell ref="B339:I339"/>
    <mergeCell ref="J339:K339"/>
    <mergeCell ref="L339:M339"/>
    <mergeCell ref="N339:O339"/>
    <mergeCell ref="P337:Q337"/>
    <mergeCell ref="R337:T337"/>
    <mergeCell ref="U337:W337"/>
    <mergeCell ref="B338:I338"/>
    <mergeCell ref="J338:K338"/>
    <mergeCell ref="L338:M338"/>
    <mergeCell ref="N338:O338"/>
    <mergeCell ref="P338:Q338"/>
    <mergeCell ref="R338:T338"/>
    <mergeCell ref="U338:W338"/>
    <mergeCell ref="B337:I337"/>
    <mergeCell ref="J337:K337"/>
    <mergeCell ref="L337:M337"/>
    <mergeCell ref="N337:O337"/>
    <mergeCell ref="P335:Q335"/>
    <mergeCell ref="R335:T335"/>
    <mergeCell ref="U335:W335"/>
    <mergeCell ref="B336:I336"/>
    <mergeCell ref="J336:K336"/>
    <mergeCell ref="L336:M336"/>
    <mergeCell ref="N336:O336"/>
    <mergeCell ref="P336:Q336"/>
    <mergeCell ref="R336:T336"/>
    <mergeCell ref="U336:W336"/>
    <mergeCell ref="B335:I335"/>
    <mergeCell ref="J335:K335"/>
    <mergeCell ref="L335:M335"/>
    <mergeCell ref="N335:O335"/>
    <mergeCell ref="P333:Q333"/>
    <mergeCell ref="R333:T333"/>
    <mergeCell ref="U333:W333"/>
    <mergeCell ref="B334:I334"/>
    <mergeCell ref="J334:K334"/>
    <mergeCell ref="L334:M334"/>
    <mergeCell ref="N334:O334"/>
    <mergeCell ref="P334:Q334"/>
    <mergeCell ref="R334:T334"/>
    <mergeCell ref="U334:W334"/>
    <mergeCell ref="B333:I333"/>
    <mergeCell ref="J333:K333"/>
    <mergeCell ref="L333:M333"/>
    <mergeCell ref="N333:O333"/>
    <mergeCell ref="P331:Q331"/>
    <mergeCell ref="R331:T331"/>
    <mergeCell ref="U331:W331"/>
    <mergeCell ref="B332:I332"/>
    <mergeCell ref="J332:K332"/>
    <mergeCell ref="L332:M332"/>
    <mergeCell ref="N332:O332"/>
    <mergeCell ref="P332:Q332"/>
    <mergeCell ref="R332:T332"/>
    <mergeCell ref="U332:W332"/>
    <mergeCell ref="B331:I331"/>
    <mergeCell ref="J331:K331"/>
    <mergeCell ref="L331:M331"/>
    <mergeCell ref="N331:O331"/>
    <mergeCell ref="P329:Q329"/>
    <mergeCell ref="R329:T329"/>
    <mergeCell ref="U329:W329"/>
    <mergeCell ref="B330:I330"/>
    <mergeCell ref="J330:K330"/>
    <mergeCell ref="L330:M330"/>
    <mergeCell ref="N330:O330"/>
    <mergeCell ref="P330:Q330"/>
    <mergeCell ref="R330:T330"/>
    <mergeCell ref="U330:W330"/>
    <mergeCell ref="B329:I329"/>
    <mergeCell ref="J329:K329"/>
    <mergeCell ref="L329:M329"/>
    <mergeCell ref="N329:O329"/>
    <mergeCell ref="P327:Q327"/>
    <mergeCell ref="R327:T327"/>
    <mergeCell ref="U327:W327"/>
    <mergeCell ref="B328:I328"/>
    <mergeCell ref="J328:K328"/>
    <mergeCell ref="L328:M328"/>
    <mergeCell ref="N328:O328"/>
    <mergeCell ref="P328:Q328"/>
    <mergeCell ref="R328:T328"/>
    <mergeCell ref="U328:W328"/>
    <mergeCell ref="B327:I327"/>
    <mergeCell ref="J327:K327"/>
    <mergeCell ref="L327:M327"/>
    <mergeCell ref="N327:O327"/>
    <mergeCell ref="P325:Q325"/>
    <mergeCell ref="R325:T325"/>
    <mergeCell ref="U325:W325"/>
    <mergeCell ref="B326:I326"/>
    <mergeCell ref="J326:K326"/>
    <mergeCell ref="L326:M326"/>
    <mergeCell ref="N326:O326"/>
    <mergeCell ref="P326:Q326"/>
    <mergeCell ref="R326:T326"/>
    <mergeCell ref="U326:W326"/>
    <mergeCell ref="B325:I325"/>
    <mergeCell ref="J325:K325"/>
    <mergeCell ref="L325:M325"/>
    <mergeCell ref="N325:O325"/>
    <mergeCell ref="P323:Q323"/>
    <mergeCell ref="R323:T323"/>
    <mergeCell ref="U323:W323"/>
    <mergeCell ref="B324:I324"/>
    <mergeCell ref="J324:K324"/>
    <mergeCell ref="L324:M324"/>
    <mergeCell ref="N324:O324"/>
    <mergeCell ref="P324:Q324"/>
    <mergeCell ref="R324:T324"/>
    <mergeCell ref="U324:W324"/>
    <mergeCell ref="B323:I323"/>
    <mergeCell ref="J323:K323"/>
    <mergeCell ref="L323:M323"/>
    <mergeCell ref="N323:O323"/>
    <mergeCell ref="P321:Q321"/>
    <mergeCell ref="R321:T321"/>
    <mergeCell ref="U321:W321"/>
    <mergeCell ref="B322:I322"/>
    <mergeCell ref="J322:K322"/>
    <mergeCell ref="L322:M322"/>
    <mergeCell ref="N322:O322"/>
    <mergeCell ref="P322:Q322"/>
    <mergeCell ref="R322:T322"/>
    <mergeCell ref="U322:W322"/>
    <mergeCell ref="B321:I321"/>
    <mergeCell ref="J321:K321"/>
    <mergeCell ref="L321:M321"/>
    <mergeCell ref="N321:O321"/>
    <mergeCell ref="P319:Q319"/>
    <mergeCell ref="R319:T319"/>
    <mergeCell ref="U319:W319"/>
    <mergeCell ref="B320:I320"/>
    <mergeCell ref="J320:K320"/>
    <mergeCell ref="L320:M320"/>
    <mergeCell ref="N320:O320"/>
    <mergeCell ref="P320:Q320"/>
    <mergeCell ref="R320:T320"/>
    <mergeCell ref="U320:W320"/>
    <mergeCell ref="B319:I319"/>
    <mergeCell ref="J319:K319"/>
    <mergeCell ref="L319:M319"/>
    <mergeCell ref="N319:O319"/>
    <mergeCell ref="P317:Q317"/>
    <mergeCell ref="R317:T317"/>
    <mergeCell ref="U317:W317"/>
    <mergeCell ref="B318:I318"/>
    <mergeCell ref="J318:K318"/>
    <mergeCell ref="L318:M318"/>
    <mergeCell ref="N318:O318"/>
    <mergeCell ref="P318:Q318"/>
    <mergeCell ref="R318:T318"/>
    <mergeCell ref="U318:W318"/>
    <mergeCell ref="B317:I317"/>
    <mergeCell ref="J317:K317"/>
    <mergeCell ref="L317:M317"/>
    <mergeCell ref="N317:O317"/>
    <mergeCell ref="P315:Q315"/>
    <mergeCell ref="R315:T315"/>
    <mergeCell ref="U315:W315"/>
    <mergeCell ref="B316:I316"/>
    <mergeCell ref="J316:K316"/>
    <mergeCell ref="L316:M316"/>
    <mergeCell ref="N316:O316"/>
    <mergeCell ref="P316:Q316"/>
    <mergeCell ref="R316:T316"/>
    <mergeCell ref="U316:W316"/>
    <mergeCell ref="B315:I315"/>
    <mergeCell ref="J315:K315"/>
    <mergeCell ref="L315:M315"/>
    <mergeCell ref="N315:O315"/>
    <mergeCell ref="P313:Q313"/>
    <mergeCell ref="R313:T313"/>
    <mergeCell ref="U313:W313"/>
    <mergeCell ref="B314:I314"/>
    <mergeCell ref="J314:K314"/>
    <mergeCell ref="L314:M314"/>
    <mergeCell ref="N314:O314"/>
    <mergeCell ref="P314:Q314"/>
    <mergeCell ref="R314:T314"/>
    <mergeCell ref="U314:W314"/>
    <mergeCell ref="B313:I313"/>
    <mergeCell ref="J313:K313"/>
    <mergeCell ref="L313:M313"/>
    <mergeCell ref="N313:O313"/>
    <mergeCell ref="P311:Q311"/>
    <mergeCell ref="R311:T311"/>
    <mergeCell ref="U311:W311"/>
    <mergeCell ref="B312:I312"/>
    <mergeCell ref="J312:K312"/>
    <mergeCell ref="L312:M312"/>
    <mergeCell ref="N312:O312"/>
    <mergeCell ref="P312:Q312"/>
    <mergeCell ref="R312:T312"/>
    <mergeCell ref="U312:W312"/>
    <mergeCell ref="B311:I311"/>
    <mergeCell ref="J311:K311"/>
    <mergeCell ref="L311:M311"/>
    <mergeCell ref="N311:O311"/>
    <mergeCell ref="P309:Q309"/>
    <mergeCell ref="R309:T309"/>
    <mergeCell ref="U309:W309"/>
    <mergeCell ref="B310:I310"/>
    <mergeCell ref="J310:K310"/>
    <mergeCell ref="L310:M310"/>
    <mergeCell ref="N310:O310"/>
    <mergeCell ref="P310:Q310"/>
    <mergeCell ref="R310:T310"/>
    <mergeCell ref="U310:W310"/>
    <mergeCell ref="B309:I309"/>
    <mergeCell ref="J309:K309"/>
    <mergeCell ref="L309:M309"/>
    <mergeCell ref="N309:O309"/>
    <mergeCell ref="P307:Q307"/>
    <mergeCell ref="R307:T307"/>
    <mergeCell ref="U307:W307"/>
    <mergeCell ref="B308:I308"/>
    <mergeCell ref="J308:K308"/>
    <mergeCell ref="L308:M308"/>
    <mergeCell ref="N308:O308"/>
    <mergeCell ref="P308:Q308"/>
    <mergeCell ref="R308:T308"/>
    <mergeCell ref="U308:W308"/>
    <mergeCell ref="B307:I307"/>
    <mergeCell ref="J307:K307"/>
    <mergeCell ref="L307:M307"/>
    <mergeCell ref="N307:O307"/>
    <mergeCell ref="L305:M306"/>
    <mergeCell ref="N305:O306"/>
    <mergeCell ref="P305:Q306"/>
    <mergeCell ref="R305:W305"/>
    <mergeCell ref="R306:T306"/>
    <mergeCell ref="U306:W306"/>
    <mergeCell ref="A300:W300"/>
    <mergeCell ref="A301:W301"/>
    <mergeCell ref="A302:W302"/>
    <mergeCell ref="P365:Q365"/>
    <mergeCell ref="R365:T365"/>
    <mergeCell ref="U365:W365"/>
    <mergeCell ref="A303:W303"/>
    <mergeCell ref="A305:A306"/>
    <mergeCell ref="B305:I306"/>
    <mergeCell ref="J305:K306"/>
    <mergeCell ref="R268:T268"/>
    <mergeCell ref="U268:W268"/>
    <mergeCell ref="B267:J267"/>
    <mergeCell ref="K267:L267"/>
    <mergeCell ref="B268:J268"/>
    <mergeCell ref="K268:L268"/>
    <mergeCell ref="M268:N268"/>
    <mergeCell ref="O268:Q268"/>
    <mergeCell ref="M267:N267"/>
    <mergeCell ref="O267:Q267"/>
    <mergeCell ref="R267:T267"/>
    <mergeCell ref="U267:W267"/>
    <mergeCell ref="B266:J266"/>
    <mergeCell ref="K266:L266"/>
    <mergeCell ref="M266:N266"/>
    <mergeCell ref="O266:Q266"/>
    <mergeCell ref="R266:T266"/>
    <mergeCell ref="U266:W266"/>
    <mergeCell ref="U264:W264"/>
    <mergeCell ref="B265:J265"/>
    <mergeCell ref="K265:L265"/>
    <mergeCell ref="M265:N265"/>
    <mergeCell ref="O265:Q265"/>
    <mergeCell ref="R265:T265"/>
    <mergeCell ref="U265:W265"/>
    <mergeCell ref="R297:T297"/>
    <mergeCell ref="U297:W297"/>
    <mergeCell ref="B296:J296"/>
    <mergeCell ref="K296:L296"/>
    <mergeCell ref="B297:J297"/>
    <mergeCell ref="K297:L297"/>
    <mergeCell ref="M297:N297"/>
    <mergeCell ref="O297:Q297"/>
    <mergeCell ref="M296:N296"/>
    <mergeCell ref="O296:Q296"/>
    <mergeCell ref="R294:T294"/>
    <mergeCell ref="U294:W294"/>
    <mergeCell ref="R295:T295"/>
    <mergeCell ref="U295:W295"/>
    <mergeCell ref="R296:T296"/>
    <mergeCell ref="U296:W296"/>
    <mergeCell ref="B295:J295"/>
    <mergeCell ref="K295:L295"/>
    <mergeCell ref="M295:N295"/>
    <mergeCell ref="O295:Q295"/>
    <mergeCell ref="B294:J294"/>
    <mergeCell ref="K294:L294"/>
    <mergeCell ref="M294:N294"/>
    <mergeCell ref="O294:Q294"/>
    <mergeCell ref="R293:T293"/>
    <mergeCell ref="U293:W293"/>
    <mergeCell ref="B292:J292"/>
    <mergeCell ref="K292:L292"/>
    <mergeCell ref="B293:J293"/>
    <mergeCell ref="K293:L293"/>
    <mergeCell ref="M293:N293"/>
    <mergeCell ref="O293:Q293"/>
    <mergeCell ref="M292:N292"/>
    <mergeCell ref="O292:Q292"/>
    <mergeCell ref="R290:T290"/>
    <mergeCell ref="U290:W290"/>
    <mergeCell ref="R291:T291"/>
    <mergeCell ref="U291:W291"/>
    <mergeCell ref="R292:T292"/>
    <mergeCell ref="U292:W292"/>
    <mergeCell ref="B291:J291"/>
    <mergeCell ref="K291:L291"/>
    <mergeCell ref="M291:N291"/>
    <mergeCell ref="O291:Q291"/>
    <mergeCell ref="B290:J290"/>
    <mergeCell ref="K290:L290"/>
    <mergeCell ref="M290:N290"/>
    <mergeCell ref="O290:Q290"/>
    <mergeCell ref="R289:T289"/>
    <mergeCell ref="U289:W289"/>
    <mergeCell ref="B288:J288"/>
    <mergeCell ref="K288:L288"/>
    <mergeCell ref="B289:J289"/>
    <mergeCell ref="K289:L289"/>
    <mergeCell ref="M289:N289"/>
    <mergeCell ref="O289:Q289"/>
    <mergeCell ref="M288:N288"/>
    <mergeCell ref="O288:Q288"/>
    <mergeCell ref="R286:T286"/>
    <mergeCell ref="U286:W286"/>
    <mergeCell ref="R287:T287"/>
    <mergeCell ref="U287:W287"/>
    <mergeCell ref="R288:T288"/>
    <mergeCell ref="U288:W288"/>
    <mergeCell ref="B287:J287"/>
    <mergeCell ref="K287:L287"/>
    <mergeCell ref="M287:N287"/>
    <mergeCell ref="O287:Q287"/>
    <mergeCell ref="B286:J286"/>
    <mergeCell ref="K286:L286"/>
    <mergeCell ref="M286:N286"/>
    <mergeCell ref="O286:Q286"/>
    <mergeCell ref="R285:T285"/>
    <mergeCell ref="U285:W285"/>
    <mergeCell ref="B284:J284"/>
    <mergeCell ref="K284:L284"/>
    <mergeCell ref="B285:J285"/>
    <mergeCell ref="K285:L285"/>
    <mergeCell ref="M285:N285"/>
    <mergeCell ref="O285:Q285"/>
    <mergeCell ref="M284:N284"/>
    <mergeCell ref="O284:Q284"/>
    <mergeCell ref="R282:T282"/>
    <mergeCell ref="U282:W282"/>
    <mergeCell ref="R283:T283"/>
    <mergeCell ref="U283:W283"/>
    <mergeCell ref="R284:T284"/>
    <mergeCell ref="U284:W284"/>
    <mergeCell ref="B283:J283"/>
    <mergeCell ref="K283:L283"/>
    <mergeCell ref="M283:N283"/>
    <mergeCell ref="O283:Q283"/>
    <mergeCell ref="B282:J282"/>
    <mergeCell ref="K282:L282"/>
    <mergeCell ref="M282:N282"/>
    <mergeCell ref="O282:Q282"/>
    <mergeCell ref="R281:T281"/>
    <mergeCell ref="U281:W281"/>
    <mergeCell ref="B280:J280"/>
    <mergeCell ref="K280:L280"/>
    <mergeCell ref="B281:J281"/>
    <mergeCell ref="K281:L281"/>
    <mergeCell ref="M281:N281"/>
    <mergeCell ref="O281:Q281"/>
    <mergeCell ref="M280:N280"/>
    <mergeCell ref="O280:Q280"/>
    <mergeCell ref="R278:T278"/>
    <mergeCell ref="U278:W278"/>
    <mergeCell ref="R279:T279"/>
    <mergeCell ref="U279:W279"/>
    <mergeCell ref="R280:T280"/>
    <mergeCell ref="U280:W280"/>
    <mergeCell ref="B279:J279"/>
    <mergeCell ref="K279:L279"/>
    <mergeCell ref="M279:N279"/>
    <mergeCell ref="O279:Q279"/>
    <mergeCell ref="B278:J278"/>
    <mergeCell ref="K278:L278"/>
    <mergeCell ref="M278:N278"/>
    <mergeCell ref="O278:Q278"/>
    <mergeCell ref="U275:W275"/>
    <mergeCell ref="A276:W276"/>
    <mergeCell ref="B277:J277"/>
    <mergeCell ref="K277:L277"/>
    <mergeCell ref="M277:N277"/>
    <mergeCell ref="O277:Q277"/>
    <mergeCell ref="R277:T277"/>
    <mergeCell ref="U277:W277"/>
    <mergeCell ref="B275:J275"/>
    <mergeCell ref="K275:L275"/>
    <mergeCell ref="M275:N275"/>
    <mergeCell ref="O275:Q275"/>
    <mergeCell ref="R273:T273"/>
    <mergeCell ref="O273:Q273"/>
    <mergeCell ref="R275:T275"/>
    <mergeCell ref="U273:W273"/>
    <mergeCell ref="B274:J274"/>
    <mergeCell ref="K274:L274"/>
    <mergeCell ref="M274:N274"/>
    <mergeCell ref="O274:Q274"/>
    <mergeCell ref="R274:T274"/>
    <mergeCell ref="U274:W274"/>
    <mergeCell ref="B273:J273"/>
    <mergeCell ref="K273:L273"/>
    <mergeCell ref="M273:N273"/>
    <mergeCell ref="U270:W270"/>
    <mergeCell ref="A271:W271"/>
    <mergeCell ref="B272:J272"/>
    <mergeCell ref="K272:L272"/>
    <mergeCell ref="M272:N272"/>
    <mergeCell ref="O272:Q272"/>
    <mergeCell ref="R272:T272"/>
    <mergeCell ref="U272:W272"/>
    <mergeCell ref="B270:J270"/>
    <mergeCell ref="K270:L270"/>
    <mergeCell ref="M270:N270"/>
    <mergeCell ref="O270:Q270"/>
    <mergeCell ref="R263:T263"/>
    <mergeCell ref="K263:L263"/>
    <mergeCell ref="M263:N263"/>
    <mergeCell ref="O263:Q263"/>
    <mergeCell ref="R270:T270"/>
    <mergeCell ref="M264:N264"/>
    <mergeCell ref="O264:Q264"/>
    <mergeCell ref="R264:T264"/>
    <mergeCell ref="U263:W263"/>
    <mergeCell ref="B269:J269"/>
    <mergeCell ref="K269:L269"/>
    <mergeCell ref="M269:N269"/>
    <mergeCell ref="O269:Q269"/>
    <mergeCell ref="R269:T269"/>
    <mergeCell ref="U269:W269"/>
    <mergeCell ref="B264:J264"/>
    <mergeCell ref="K264:L264"/>
    <mergeCell ref="B263:J263"/>
    <mergeCell ref="R261:T261"/>
    <mergeCell ref="U261:W261"/>
    <mergeCell ref="B262:J262"/>
    <mergeCell ref="K262:L262"/>
    <mergeCell ref="M262:N262"/>
    <mergeCell ref="O262:Q262"/>
    <mergeCell ref="R262:T262"/>
    <mergeCell ref="U262:W262"/>
    <mergeCell ref="B261:J261"/>
    <mergeCell ref="K261:L261"/>
    <mergeCell ref="M261:N261"/>
    <mergeCell ref="O261:Q261"/>
    <mergeCell ref="R258:T258"/>
    <mergeCell ref="U258:W258"/>
    <mergeCell ref="A259:W259"/>
    <mergeCell ref="B260:J260"/>
    <mergeCell ref="K260:L260"/>
    <mergeCell ref="M260:N260"/>
    <mergeCell ref="O260:Q260"/>
    <mergeCell ref="R260:T260"/>
    <mergeCell ref="U260:W260"/>
    <mergeCell ref="B258:J258"/>
    <mergeCell ref="K258:L258"/>
    <mergeCell ref="M258:N258"/>
    <mergeCell ref="O258:Q258"/>
    <mergeCell ref="A253:W253"/>
    <mergeCell ref="A254:W254"/>
    <mergeCell ref="A256:A257"/>
    <mergeCell ref="B256:J257"/>
    <mergeCell ref="K256:L257"/>
    <mergeCell ref="M256:N257"/>
    <mergeCell ref="O256:Q257"/>
    <mergeCell ref="R256:W256"/>
    <mergeCell ref="R257:T257"/>
    <mergeCell ref="U257:W257"/>
    <mergeCell ref="U249:W249"/>
    <mergeCell ref="A251:W251"/>
    <mergeCell ref="A252:W252"/>
    <mergeCell ref="B367:I367"/>
    <mergeCell ref="J367:K367"/>
    <mergeCell ref="L367:M367"/>
    <mergeCell ref="N367:O367"/>
    <mergeCell ref="P367:Q367"/>
    <mergeCell ref="R367:T367"/>
    <mergeCell ref="U367:W367"/>
    <mergeCell ref="B249:J249"/>
    <mergeCell ref="K249:N249"/>
    <mergeCell ref="O249:Q249"/>
    <mergeCell ref="R249:T249"/>
    <mergeCell ref="U247:W247"/>
    <mergeCell ref="B248:J248"/>
    <mergeCell ref="K248:N248"/>
    <mergeCell ref="O248:Q248"/>
    <mergeCell ref="R248:T248"/>
    <mergeCell ref="U248:W248"/>
    <mergeCell ref="B247:J247"/>
    <mergeCell ref="K247:N247"/>
    <mergeCell ref="O247:Q247"/>
    <mergeCell ref="R247:T247"/>
    <mergeCell ref="U245:W245"/>
    <mergeCell ref="B246:J246"/>
    <mergeCell ref="K246:N246"/>
    <mergeCell ref="O246:Q246"/>
    <mergeCell ref="R246:T246"/>
    <mergeCell ref="U246:W246"/>
    <mergeCell ref="B245:J245"/>
    <mergeCell ref="K245:N245"/>
    <mergeCell ref="O245:Q245"/>
    <mergeCell ref="R245:T245"/>
    <mergeCell ref="U243:W243"/>
    <mergeCell ref="B244:J244"/>
    <mergeCell ref="K244:N244"/>
    <mergeCell ref="O244:Q244"/>
    <mergeCell ref="R244:T244"/>
    <mergeCell ref="U244:W244"/>
    <mergeCell ref="B243:J243"/>
    <mergeCell ref="K243:N243"/>
    <mergeCell ref="O243:Q243"/>
    <mergeCell ref="R243:T243"/>
    <mergeCell ref="U241:W241"/>
    <mergeCell ref="B242:J242"/>
    <mergeCell ref="K242:N242"/>
    <mergeCell ref="O242:Q242"/>
    <mergeCell ref="R242:T242"/>
    <mergeCell ref="U242:W242"/>
    <mergeCell ref="B241:J241"/>
    <mergeCell ref="K241:N241"/>
    <mergeCell ref="O241:Q241"/>
    <mergeCell ref="R241:T241"/>
    <mergeCell ref="U239:W239"/>
    <mergeCell ref="B240:J240"/>
    <mergeCell ref="K240:N240"/>
    <mergeCell ref="O240:Q240"/>
    <mergeCell ref="R240:T240"/>
    <mergeCell ref="U240:W240"/>
    <mergeCell ref="B239:J239"/>
    <mergeCell ref="K239:N239"/>
    <mergeCell ref="O239:Q239"/>
    <mergeCell ref="R239:T239"/>
    <mergeCell ref="U237:W237"/>
    <mergeCell ref="B238:J238"/>
    <mergeCell ref="K238:N238"/>
    <mergeCell ref="O238:Q238"/>
    <mergeCell ref="R238:T238"/>
    <mergeCell ref="U238:W238"/>
    <mergeCell ref="B237:J237"/>
    <mergeCell ref="K237:N237"/>
    <mergeCell ref="O237:Q237"/>
    <mergeCell ref="R237:T237"/>
    <mergeCell ref="R235:T235"/>
    <mergeCell ref="U235:W235"/>
    <mergeCell ref="B236:J236"/>
    <mergeCell ref="K236:N236"/>
    <mergeCell ref="O236:Q236"/>
    <mergeCell ref="R236:T236"/>
    <mergeCell ref="U236:W236"/>
    <mergeCell ref="U233:W233"/>
    <mergeCell ref="A234:A243"/>
    <mergeCell ref="B234:J234"/>
    <mergeCell ref="K234:N234"/>
    <mergeCell ref="O234:Q234"/>
    <mergeCell ref="R234:T234"/>
    <mergeCell ref="U234:W234"/>
    <mergeCell ref="B235:J235"/>
    <mergeCell ref="K235:N235"/>
    <mergeCell ref="O235:Q235"/>
    <mergeCell ref="B233:J233"/>
    <mergeCell ref="K233:N233"/>
    <mergeCell ref="O233:Q233"/>
    <mergeCell ref="R233:T233"/>
    <mergeCell ref="R368:T368"/>
    <mergeCell ref="U368:W368"/>
    <mergeCell ref="A228:W228"/>
    <mergeCell ref="A230:A232"/>
    <mergeCell ref="B230:J232"/>
    <mergeCell ref="K230:N232"/>
    <mergeCell ref="O230:Q232"/>
    <mergeCell ref="R230:W230"/>
    <mergeCell ref="R231:T232"/>
    <mergeCell ref="U231:W232"/>
    <mergeCell ref="AE222:AG222"/>
    <mergeCell ref="AH222:AJ222"/>
    <mergeCell ref="V219:X220"/>
    <mergeCell ref="V221:X221"/>
    <mergeCell ref="V222:X222"/>
    <mergeCell ref="AE221:AG221"/>
    <mergeCell ref="AH221:AJ221"/>
    <mergeCell ref="AB219:AD220"/>
    <mergeCell ref="AE219:AG220"/>
    <mergeCell ref="B222:F222"/>
    <mergeCell ref="G222:I222"/>
    <mergeCell ref="J222:M222"/>
    <mergeCell ref="N222:O222"/>
    <mergeCell ref="P222:R222"/>
    <mergeCell ref="S222:U222"/>
    <mergeCell ref="Y222:AA222"/>
    <mergeCell ref="AB222:AD222"/>
    <mergeCell ref="B221:F221"/>
    <mergeCell ref="G221:I221"/>
    <mergeCell ref="J221:M221"/>
    <mergeCell ref="N221:O221"/>
    <mergeCell ref="P221:R221"/>
    <mergeCell ref="S221:U221"/>
    <mergeCell ref="Y221:AA221"/>
    <mergeCell ref="AB221:AD221"/>
    <mergeCell ref="A218:A220"/>
    <mergeCell ref="B218:F220"/>
    <mergeCell ref="G218:AG218"/>
    <mergeCell ref="AH218:AJ220"/>
    <mergeCell ref="G219:I220"/>
    <mergeCell ref="J219:M220"/>
    <mergeCell ref="N219:O220"/>
    <mergeCell ref="P219:R220"/>
    <mergeCell ref="S219:U220"/>
    <mergeCell ref="Y219:AA220"/>
    <mergeCell ref="A213:AJ213"/>
    <mergeCell ref="A214:AJ214"/>
    <mergeCell ref="A215:AJ215"/>
    <mergeCell ref="A216:P216"/>
    <mergeCell ref="Q216:R216"/>
    <mergeCell ref="S216:AJ216"/>
    <mergeCell ref="P201:R201"/>
    <mergeCell ref="S201:T201"/>
    <mergeCell ref="U201:W201"/>
    <mergeCell ref="X201:Z201"/>
    <mergeCell ref="B201:H201"/>
    <mergeCell ref="I201:J201"/>
    <mergeCell ref="K201:L201"/>
    <mergeCell ref="M201:O201"/>
    <mergeCell ref="P195:R195"/>
    <mergeCell ref="S195:T195"/>
    <mergeCell ref="U195:W195"/>
    <mergeCell ref="X195:Z195"/>
    <mergeCell ref="B195:H195"/>
    <mergeCell ref="I195:J195"/>
    <mergeCell ref="K195:L195"/>
    <mergeCell ref="M195:O195"/>
    <mergeCell ref="P194:R194"/>
    <mergeCell ref="S194:T194"/>
    <mergeCell ref="U194:W194"/>
    <mergeCell ref="X194:Z194"/>
    <mergeCell ref="B194:H194"/>
    <mergeCell ref="I194:J194"/>
    <mergeCell ref="K194:L194"/>
    <mergeCell ref="M194:O194"/>
    <mergeCell ref="P193:R193"/>
    <mergeCell ref="S193:T193"/>
    <mergeCell ref="U193:W193"/>
    <mergeCell ref="X193:Z193"/>
    <mergeCell ref="B193:H193"/>
    <mergeCell ref="I193:J193"/>
    <mergeCell ref="K193:L193"/>
    <mergeCell ref="M193:O193"/>
    <mergeCell ref="P192:R192"/>
    <mergeCell ref="S192:T192"/>
    <mergeCell ref="U192:W192"/>
    <mergeCell ref="X192:Z192"/>
    <mergeCell ref="B192:H192"/>
    <mergeCell ref="I192:J192"/>
    <mergeCell ref="K192:L192"/>
    <mergeCell ref="M192:O192"/>
    <mergeCell ref="P191:R191"/>
    <mergeCell ref="S191:T191"/>
    <mergeCell ref="U191:W191"/>
    <mergeCell ref="X191:Z191"/>
    <mergeCell ref="B191:H191"/>
    <mergeCell ref="I191:J191"/>
    <mergeCell ref="K191:L191"/>
    <mergeCell ref="M191:O191"/>
    <mergeCell ref="P190:R190"/>
    <mergeCell ref="S190:T190"/>
    <mergeCell ref="U190:W190"/>
    <mergeCell ref="X190:Z190"/>
    <mergeCell ref="B190:H190"/>
    <mergeCell ref="I190:J190"/>
    <mergeCell ref="K190:L190"/>
    <mergeCell ref="M190:O190"/>
    <mergeCell ref="P200:R200"/>
    <mergeCell ref="S200:T200"/>
    <mergeCell ref="U200:W200"/>
    <mergeCell ref="X200:Z200"/>
    <mergeCell ref="B200:H200"/>
    <mergeCell ref="I200:J200"/>
    <mergeCell ref="K200:L200"/>
    <mergeCell ref="M200:O200"/>
    <mergeCell ref="P199:R199"/>
    <mergeCell ref="S199:T199"/>
    <mergeCell ref="U199:W199"/>
    <mergeCell ref="X199:Z199"/>
    <mergeCell ref="B199:H199"/>
    <mergeCell ref="I199:J199"/>
    <mergeCell ref="K199:L199"/>
    <mergeCell ref="M199:O199"/>
    <mergeCell ref="P198:R198"/>
    <mergeCell ref="S198:T198"/>
    <mergeCell ref="U198:W198"/>
    <mergeCell ref="X198:Z198"/>
    <mergeCell ref="B198:H198"/>
    <mergeCell ref="I198:J198"/>
    <mergeCell ref="K198:L198"/>
    <mergeCell ref="M198:O198"/>
    <mergeCell ref="P197:R197"/>
    <mergeCell ref="S197:T197"/>
    <mergeCell ref="U197:W197"/>
    <mergeCell ref="X197:Z197"/>
    <mergeCell ref="B197:H197"/>
    <mergeCell ref="I197:J197"/>
    <mergeCell ref="K197:L197"/>
    <mergeCell ref="M197:O197"/>
    <mergeCell ref="P196:R196"/>
    <mergeCell ref="S196:T196"/>
    <mergeCell ref="U196:W196"/>
    <mergeCell ref="X196:Z196"/>
    <mergeCell ref="B196:H196"/>
    <mergeCell ref="I196:J196"/>
    <mergeCell ref="K196:L196"/>
    <mergeCell ref="M196:O196"/>
    <mergeCell ref="P203:R203"/>
    <mergeCell ref="S203:T203"/>
    <mergeCell ref="U203:W203"/>
    <mergeCell ref="X203:Z203"/>
    <mergeCell ref="B203:H203"/>
    <mergeCell ref="I203:J203"/>
    <mergeCell ref="K203:L203"/>
    <mergeCell ref="M203:O203"/>
    <mergeCell ref="P202:R202"/>
    <mergeCell ref="S202:T202"/>
    <mergeCell ref="U202:W202"/>
    <mergeCell ref="X202:Z202"/>
    <mergeCell ref="B202:H202"/>
    <mergeCell ref="I202:J202"/>
    <mergeCell ref="K202:L202"/>
    <mergeCell ref="M202:O202"/>
    <mergeCell ref="X188:Z188"/>
    <mergeCell ref="B189:H189"/>
    <mergeCell ref="I189:J189"/>
    <mergeCell ref="K189:L189"/>
    <mergeCell ref="M189:O189"/>
    <mergeCell ref="P189:R189"/>
    <mergeCell ref="S189:T189"/>
    <mergeCell ref="U189:W189"/>
    <mergeCell ref="X189:Z189"/>
    <mergeCell ref="U186:Z186"/>
    <mergeCell ref="U187:W187"/>
    <mergeCell ref="X187:Z187"/>
    <mergeCell ref="B188:H188"/>
    <mergeCell ref="I188:J188"/>
    <mergeCell ref="K188:L188"/>
    <mergeCell ref="M188:O188"/>
    <mergeCell ref="P188:R188"/>
    <mergeCell ref="S188:T188"/>
    <mergeCell ref="U188:W188"/>
    <mergeCell ref="A183:Z183"/>
    <mergeCell ref="A184:Z184"/>
    <mergeCell ref="A185:Z185"/>
    <mergeCell ref="A186:A187"/>
    <mergeCell ref="B186:H187"/>
    <mergeCell ref="I186:J187"/>
    <mergeCell ref="K186:L187"/>
    <mergeCell ref="M186:O187"/>
    <mergeCell ref="P186:R187"/>
    <mergeCell ref="S186:T187"/>
    <mergeCell ref="P153:Q153"/>
    <mergeCell ref="R153:T153"/>
    <mergeCell ref="U153:W153"/>
    <mergeCell ref="A182:Z182"/>
    <mergeCell ref="B153:I153"/>
    <mergeCell ref="J153:K153"/>
    <mergeCell ref="L153:M153"/>
    <mergeCell ref="N153:O153"/>
    <mergeCell ref="P175:Q175"/>
    <mergeCell ref="R175:T175"/>
    <mergeCell ref="U175:W175"/>
    <mergeCell ref="B177:I177"/>
    <mergeCell ref="J177:K177"/>
    <mergeCell ref="L177:M177"/>
    <mergeCell ref="N177:O177"/>
    <mergeCell ref="P177:Q177"/>
    <mergeCell ref="R177:T177"/>
    <mergeCell ref="U177:W177"/>
    <mergeCell ref="B175:I175"/>
    <mergeCell ref="J175:K175"/>
    <mergeCell ref="L175:M175"/>
    <mergeCell ref="N175:O175"/>
    <mergeCell ref="P173:Q173"/>
    <mergeCell ref="R173:T173"/>
    <mergeCell ref="L173:M173"/>
    <mergeCell ref="N173:O173"/>
    <mergeCell ref="U173:W173"/>
    <mergeCell ref="B174:I174"/>
    <mergeCell ref="J174:K174"/>
    <mergeCell ref="L174:M174"/>
    <mergeCell ref="N174:O174"/>
    <mergeCell ref="P174:Q174"/>
    <mergeCell ref="R174:T174"/>
    <mergeCell ref="U174:W174"/>
    <mergeCell ref="B173:I173"/>
    <mergeCell ref="J173:K173"/>
    <mergeCell ref="P170:Q170"/>
    <mergeCell ref="R170:T170"/>
    <mergeCell ref="U170:W170"/>
    <mergeCell ref="B171:I171"/>
    <mergeCell ref="J171:K171"/>
    <mergeCell ref="L171:M171"/>
    <mergeCell ref="N171:O171"/>
    <mergeCell ref="P171:Q171"/>
    <mergeCell ref="R171:T171"/>
    <mergeCell ref="U171:W171"/>
    <mergeCell ref="B170:I170"/>
    <mergeCell ref="J170:K170"/>
    <mergeCell ref="L170:M170"/>
    <mergeCell ref="N170:O170"/>
    <mergeCell ref="P168:Q168"/>
    <mergeCell ref="R168:T168"/>
    <mergeCell ref="U168:W168"/>
    <mergeCell ref="B169:I169"/>
    <mergeCell ref="J169:K169"/>
    <mergeCell ref="L169:M169"/>
    <mergeCell ref="N169:O169"/>
    <mergeCell ref="P169:Q169"/>
    <mergeCell ref="R169:T169"/>
    <mergeCell ref="U169:W169"/>
    <mergeCell ref="B168:I168"/>
    <mergeCell ref="J168:K168"/>
    <mergeCell ref="L168:M168"/>
    <mergeCell ref="N168:O168"/>
    <mergeCell ref="P166:Q166"/>
    <mergeCell ref="R166:T166"/>
    <mergeCell ref="U166:W166"/>
    <mergeCell ref="B167:I167"/>
    <mergeCell ref="J167:K167"/>
    <mergeCell ref="L167:M167"/>
    <mergeCell ref="N167:O167"/>
    <mergeCell ref="P167:Q167"/>
    <mergeCell ref="R167:T167"/>
    <mergeCell ref="U167:W167"/>
    <mergeCell ref="B166:I166"/>
    <mergeCell ref="J166:K166"/>
    <mergeCell ref="L166:M166"/>
    <mergeCell ref="N166:O166"/>
    <mergeCell ref="P164:Q164"/>
    <mergeCell ref="R164:T164"/>
    <mergeCell ref="U164:W164"/>
    <mergeCell ref="B165:I165"/>
    <mergeCell ref="J165:K165"/>
    <mergeCell ref="L165:M165"/>
    <mergeCell ref="N165:O165"/>
    <mergeCell ref="P165:Q165"/>
    <mergeCell ref="R165:T165"/>
    <mergeCell ref="U165:W165"/>
    <mergeCell ref="B164:I164"/>
    <mergeCell ref="J164:K164"/>
    <mergeCell ref="L164:M164"/>
    <mergeCell ref="N164:O164"/>
    <mergeCell ref="P161:Q161"/>
    <mergeCell ref="R161:T161"/>
    <mergeCell ref="U161:W161"/>
    <mergeCell ref="B162:I162"/>
    <mergeCell ref="J162:K162"/>
    <mergeCell ref="L162:M162"/>
    <mergeCell ref="N162:O162"/>
    <mergeCell ref="P162:Q162"/>
    <mergeCell ref="R162:T162"/>
    <mergeCell ref="U162:W162"/>
    <mergeCell ref="B161:I161"/>
    <mergeCell ref="J161:K161"/>
    <mergeCell ref="L161:M161"/>
    <mergeCell ref="N161:O161"/>
    <mergeCell ref="P159:Q159"/>
    <mergeCell ref="R159:T159"/>
    <mergeCell ref="U159:W159"/>
    <mergeCell ref="B160:I160"/>
    <mergeCell ref="J160:K160"/>
    <mergeCell ref="L160:M160"/>
    <mergeCell ref="N160:O160"/>
    <mergeCell ref="P160:Q160"/>
    <mergeCell ref="R160:T160"/>
    <mergeCell ref="U160:W160"/>
    <mergeCell ref="B159:I159"/>
    <mergeCell ref="J159:K159"/>
    <mergeCell ref="L159:M159"/>
    <mergeCell ref="N159:O159"/>
    <mergeCell ref="P157:Q157"/>
    <mergeCell ref="R157:T157"/>
    <mergeCell ref="U157:W157"/>
    <mergeCell ref="B158:I158"/>
    <mergeCell ref="J158:K158"/>
    <mergeCell ref="L158:M158"/>
    <mergeCell ref="N158:O158"/>
    <mergeCell ref="P158:Q158"/>
    <mergeCell ref="R158:T158"/>
    <mergeCell ref="U158:W158"/>
    <mergeCell ref="B157:I157"/>
    <mergeCell ref="J157:K157"/>
    <mergeCell ref="L157:M157"/>
    <mergeCell ref="N157:O157"/>
    <mergeCell ref="P155:Q155"/>
    <mergeCell ref="R155:T155"/>
    <mergeCell ref="U155:W155"/>
    <mergeCell ref="B156:I156"/>
    <mergeCell ref="J156:K156"/>
    <mergeCell ref="L156:M156"/>
    <mergeCell ref="N156:O156"/>
    <mergeCell ref="P156:Q156"/>
    <mergeCell ref="R156:T156"/>
    <mergeCell ref="U156:W156"/>
    <mergeCell ref="B155:I155"/>
    <mergeCell ref="J155:K155"/>
    <mergeCell ref="L155:M155"/>
    <mergeCell ref="N155:O155"/>
    <mergeCell ref="P152:Q152"/>
    <mergeCell ref="R152:T152"/>
    <mergeCell ref="U152:W152"/>
    <mergeCell ref="B154:I154"/>
    <mergeCell ref="J154:K154"/>
    <mergeCell ref="L154:M154"/>
    <mergeCell ref="N154:O154"/>
    <mergeCell ref="P154:Q154"/>
    <mergeCell ref="R154:T154"/>
    <mergeCell ref="U154:W154"/>
    <mergeCell ref="B152:I152"/>
    <mergeCell ref="J152:K152"/>
    <mergeCell ref="L152:M152"/>
    <mergeCell ref="N152:O152"/>
    <mergeCell ref="A1:W1"/>
    <mergeCell ref="A2:W2"/>
    <mergeCell ref="A3:W3"/>
    <mergeCell ref="A5:R5"/>
    <mergeCell ref="S5:W5"/>
    <mergeCell ref="A6:R6"/>
    <mergeCell ref="S6:W6"/>
    <mergeCell ref="A7:R7"/>
    <mergeCell ref="S7:W7"/>
    <mergeCell ref="A8:R8"/>
    <mergeCell ref="S8:W8"/>
    <mergeCell ref="A9:R9"/>
    <mergeCell ref="S9:W9"/>
    <mergeCell ref="A10:R10"/>
    <mergeCell ref="S10:W10"/>
    <mergeCell ref="A11:R11"/>
    <mergeCell ref="S11:W11"/>
    <mergeCell ref="A12:R12"/>
    <mergeCell ref="S12:W12"/>
    <mergeCell ref="A13:R13"/>
    <mergeCell ref="S13:W13"/>
    <mergeCell ref="A14:R14"/>
    <mergeCell ref="S14:W14"/>
    <mergeCell ref="A15:R15"/>
    <mergeCell ref="S15:W15"/>
    <mergeCell ref="A17:W17"/>
    <mergeCell ref="A18:W18"/>
    <mergeCell ref="A19:W19"/>
    <mergeCell ref="A20:W20"/>
    <mergeCell ref="A22:A24"/>
    <mergeCell ref="B22:J24"/>
    <mergeCell ref="K22:N24"/>
    <mergeCell ref="O22:Q24"/>
    <mergeCell ref="R22:W22"/>
    <mergeCell ref="R23:T24"/>
    <mergeCell ref="U23:W24"/>
    <mergeCell ref="B25:J25"/>
    <mergeCell ref="K25:N25"/>
    <mergeCell ref="O25:Q25"/>
    <mergeCell ref="R25:T25"/>
    <mergeCell ref="U25:W25"/>
    <mergeCell ref="A26:A35"/>
    <mergeCell ref="B26:J26"/>
    <mergeCell ref="K26:N26"/>
    <mergeCell ref="O26:Q26"/>
    <mergeCell ref="B28:J28"/>
    <mergeCell ref="K28:N28"/>
    <mergeCell ref="O28:Q28"/>
    <mergeCell ref="B31:J31"/>
    <mergeCell ref="K31:N31"/>
    <mergeCell ref="O31:Q31"/>
    <mergeCell ref="R26:T26"/>
    <mergeCell ref="U26:W26"/>
    <mergeCell ref="B27:J27"/>
    <mergeCell ref="K27:N27"/>
    <mergeCell ref="O27:Q27"/>
    <mergeCell ref="R27:T27"/>
    <mergeCell ref="U27:W27"/>
    <mergeCell ref="R28:T28"/>
    <mergeCell ref="U28:W28"/>
    <mergeCell ref="B30:J30"/>
    <mergeCell ref="K30:N30"/>
    <mergeCell ref="O30:Q30"/>
    <mergeCell ref="R30:T30"/>
    <mergeCell ref="U30:W30"/>
    <mergeCell ref="R31:T31"/>
    <mergeCell ref="U31:W31"/>
    <mergeCell ref="B33:J33"/>
    <mergeCell ref="K33:N33"/>
    <mergeCell ref="O33:Q33"/>
    <mergeCell ref="R33:T33"/>
    <mergeCell ref="U33:W33"/>
    <mergeCell ref="U32:W32"/>
    <mergeCell ref="U35:W35"/>
    <mergeCell ref="B36:J36"/>
    <mergeCell ref="K36:N36"/>
    <mergeCell ref="O36:Q36"/>
    <mergeCell ref="R36:T36"/>
    <mergeCell ref="U36:W36"/>
    <mergeCell ref="B35:J35"/>
    <mergeCell ref="K35:N35"/>
    <mergeCell ref="O35:Q35"/>
    <mergeCell ref="R35:T35"/>
    <mergeCell ref="U37:W37"/>
    <mergeCell ref="B38:J38"/>
    <mergeCell ref="K38:N38"/>
    <mergeCell ref="O38:Q38"/>
    <mergeCell ref="R38:T38"/>
    <mergeCell ref="U38:W38"/>
    <mergeCell ref="B37:J37"/>
    <mergeCell ref="K37:N37"/>
    <mergeCell ref="O37:Q37"/>
    <mergeCell ref="R37:T37"/>
    <mergeCell ref="U39:W39"/>
    <mergeCell ref="B40:J40"/>
    <mergeCell ref="K40:N40"/>
    <mergeCell ref="O40:Q40"/>
    <mergeCell ref="R40:T40"/>
    <mergeCell ref="U40:W40"/>
    <mergeCell ref="B39:J39"/>
    <mergeCell ref="K39:N39"/>
    <mergeCell ref="O39:Q39"/>
    <mergeCell ref="R39:T39"/>
    <mergeCell ref="B41:J41"/>
    <mergeCell ref="K41:N41"/>
    <mergeCell ref="O41:Q41"/>
    <mergeCell ref="R41:T41"/>
    <mergeCell ref="U41:W41"/>
    <mergeCell ref="B29:J29"/>
    <mergeCell ref="K29:N29"/>
    <mergeCell ref="O29:Q29"/>
    <mergeCell ref="R29:T29"/>
    <mergeCell ref="U29:W29"/>
    <mergeCell ref="B32:J32"/>
    <mergeCell ref="K32:N32"/>
    <mergeCell ref="O32:Q32"/>
    <mergeCell ref="R32:T32"/>
    <mergeCell ref="R49:T49"/>
    <mergeCell ref="U49:W49"/>
    <mergeCell ref="U34:W34"/>
    <mergeCell ref="A43:W43"/>
    <mergeCell ref="A44:W44"/>
    <mergeCell ref="A45:W45"/>
    <mergeCell ref="B34:J34"/>
    <mergeCell ref="K34:N34"/>
    <mergeCell ref="O34:Q34"/>
    <mergeCell ref="R34:T34"/>
    <mergeCell ref="K50:L50"/>
    <mergeCell ref="M50:N50"/>
    <mergeCell ref="O50:Q50"/>
    <mergeCell ref="A46:W46"/>
    <mergeCell ref="A48:A49"/>
    <mergeCell ref="B48:J49"/>
    <mergeCell ref="K48:L49"/>
    <mergeCell ref="M48:N49"/>
    <mergeCell ref="O48:Q49"/>
    <mergeCell ref="R48:W48"/>
    <mergeCell ref="R50:T50"/>
    <mergeCell ref="U50:W50"/>
    <mergeCell ref="B52:J52"/>
    <mergeCell ref="K52:L52"/>
    <mergeCell ref="M52:N52"/>
    <mergeCell ref="O52:Q52"/>
    <mergeCell ref="R52:T52"/>
    <mergeCell ref="U52:W52"/>
    <mergeCell ref="A51:W51"/>
    <mergeCell ref="B50:J50"/>
    <mergeCell ref="R84:T84"/>
    <mergeCell ref="U84:W84"/>
    <mergeCell ref="B83:J83"/>
    <mergeCell ref="K83:L83"/>
    <mergeCell ref="M83:N83"/>
    <mergeCell ref="O83:Q83"/>
    <mergeCell ref="B53:J53"/>
    <mergeCell ref="K53:L53"/>
    <mergeCell ref="M53:N53"/>
    <mergeCell ref="O53:Q53"/>
    <mergeCell ref="R55:T55"/>
    <mergeCell ref="U55:W55"/>
    <mergeCell ref="B54:J54"/>
    <mergeCell ref="K54:L54"/>
    <mergeCell ref="M54:N54"/>
    <mergeCell ref="O54:Q54"/>
    <mergeCell ref="R53:T53"/>
    <mergeCell ref="U53:W53"/>
    <mergeCell ref="R54:T54"/>
    <mergeCell ref="U54:W54"/>
    <mergeCell ref="R56:T56"/>
    <mergeCell ref="U56:W56"/>
    <mergeCell ref="B55:J55"/>
    <mergeCell ref="K55:L55"/>
    <mergeCell ref="B56:J56"/>
    <mergeCell ref="K56:L56"/>
    <mergeCell ref="M56:N56"/>
    <mergeCell ref="O56:Q56"/>
    <mergeCell ref="M55:N55"/>
    <mergeCell ref="O55:Q55"/>
    <mergeCell ref="R57:T57"/>
    <mergeCell ref="U57:W57"/>
    <mergeCell ref="A58:W58"/>
    <mergeCell ref="R92:T92"/>
    <mergeCell ref="U92:W92"/>
    <mergeCell ref="A88:W88"/>
    <mergeCell ref="B57:J57"/>
    <mergeCell ref="K57:L57"/>
    <mergeCell ref="M57:N57"/>
    <mergeCell ref="O57:Q57"/>
    <mergeCell ref="B59:J59"/>
    <mergeCell ref="K59:L59"/>
    <mergeCell ref="M59:N59"/>
    <mergeCell ref="O59:Q59"/>
    <mergeCell ref="R61:T61"/>
    <mergeCell ref="U61:W61"/>
    <mergeCell ref="B60:J60"/>
    <mergeCell ref="K60:L60"/>
    <mergeCell ref="M60:N60"/>
    <mergeCell ref="O60:Q60"/>
    <mergeCell ref="R59:T59"/>
    <mergeCell ref="U59:W59"/>
    <mergeCell ref="R60:T60"/>
    <mergeCell ref="U60:W60"/>
    <mergeCell ref="R62:T62"/>
    <mergeCell ref="U62:W62"/>
    <mergeCell ref="B61:J61"/>
    <mergeCell ref="K61:L61"/>
    <mergeCell ref="B62:J62"/>
    <mergeCell ref="K62:L62"/>
    <mergeCell ref="M62:N62"/>
    <mergeCell ref="O62:Q62"/>
    <mergeCell ref="M61:N61"/>
    <mergeCell ref="O61:Q61"/>
    <mergeCell ref="A87:W87"/>
    <mergeCell ref="A89:W89"/>
    <mergeCell ref="A91:A92"/>
    <mergeCell ref="B91:I92"/>
    <mergeCell ref="J91:K92"/>
    <mergeCell ref="L91:M92"/>
    <mergeCell ref="N91:O92"/>
    <mergeCell ref="P91:Q92"/>
    <mergeCell ref="R91:W91"/>
    <mergeCell ref="R64:T64"/>
    <mergeCell ref="U64:W64"/>
    <mergeCell ref="A63:W63"/>
    <mergeCell ref="A86:W86"/>
    <mergeCell ref="R83:T83"/>
    <mergeCell ref="U83:W83"/>
    <mergeCell ref="B84:J84"/>
    <mergeCell ref="K84:L84"/>
    <mergeCell ref="M84:N84"/>
    <mergeCell ref="O84:Q84"/>
    <mergeCell ref="M65:N65"/>
    <mergeCell ref="O65:Q65"/>
    <mergeCell ref="B64:J64"/>
    <mergeCell ref="K64:L64"/>
    <mergeCell ref="M64:N64"/>
    <mergeCell ref="O64:Q64"/>
    <mergeCell ref="R65:T65"/>
    <mergeCell ref="U65:W65"/>
    <mergeCell ref="B66:J66"/>
    <mergeCell ref="K66:L66"/>
    <mergeCell ref="M66:N66"/>
    <mergeCell ref="O66:Q66"/>
    <mergeCell ref="R66:T66"/>
    <mergeCell ref="U66:W66"/>
    <mergeCell ref="B65:J65"/>
    <mergeCell ref="K65:L65"/>
    <mergeCell ref="B67:J67"/>
    <mergeCell ref="K67:L67"/>
    <mergeCell ref="M67:N67"/>
    <mergeCell ref="O67:Q67"/>
    <mergeCell ref="R69:T69"/>
    <mergeCell ref="U69:W69"/>
    <mergeCell ref="B68:J68"/>
    <mergeCell ref="K68:L68"/>
    <mergeCell ref="M68:N68"/>
    <mergeCell ref="O68:Q68"/>
    <mergeCell ref="R67:T67"/>
    <mergeCell ref="U67:W67"/>
    <mergeCell ref="R68:T68"/>
    <mergeCell ref="U68:W68"/>
    <mergeCell ref="R70:T70"/>
    <mergeCell ref="U70:W70"/>
    <mergeCell ref="B69:J69"/>
    <mergeCell ref="K69:L69"/>
    <mergeCell ref="B70:J70"/>
    <mergeCell ref="K70:L70"/>
    <mergeCell ref="M70:N70"/>
    <mergeCell ref="O70:Q70"/>
    <mergeCell ref="M69:N69"/>
    <mergeCell ref="O69:Q69"/>
    <mergeCell ref="B71:J71"/>
    <mergeCell ref="K71:L71"/>
    <mergeCell ref="M71:N71"/>
    <mergeCell ref="O71:Q71"/>
    <mergeCell ref="R73:T73"/>
    <mergeCell ref="U73:W73"/>
    <mergeCell ref="B72:J72"/>
    <mergeCell ref="K72:L72"/>
    <mergeCell ref="M72:N72"/>
    <mergeCell ref="O72:Q72"/>
    <mergeCell ref="R71:T71"/>
    <mergeCell ref="U71:W71"/>
    <mergeCell ref="R72:T72"/>
    <mergeCell ref="U72:W72"/>
    <mergeCell ref="R74:T74"/>
    <mergeCell ref="U74:W74"/>
    <mergeCell ref="B73:J73"/>
    <mergeCell ref="K73:L73"/>
    <mergeCell ref="B74:J74"/>
    <mergeCell ref="K74:L74"/>
    <mergeCell ref="M74:N74"/>
    <mergeCell ref="O74:Q74"/>
    <mergeCell ref="M73:N73"/>
    <mergeCell ref="O73:Q73"/>
    <mergeCell ref="B75:J75"/>
    <mergeCell ref="K75:L75"/>
    <mergeCell ref="M75:N75"/>
    <mergeCell ref="O75:Q75"/>
    <mergeCell ref="R77:T77"/>
    <mergeCell ref="U77:W77"/>
    <mergeCell ref="B76:J76"/>
    <mergeCell ref="K76:L76"/>
    <mergeCell ref="M76:N76"/>
    <mergeCell ref="O76:Q76"/>
    <mergeCell ref="R75:T75"/>
    <mergeCell ref="U75:W75"/>
    <mergeCell ref="R76:T76"/>
    <mergeCell ref="U76:W76"/>
    <mergeCell ref="R78:T78"/>
    <mergeCell ref="U78:W78"/>
    <mergeCell ref="B77:J77"/>
    <mergeCell ref="K77:L77"/>
    <mergeCell ref="B78:J78"/>
    <mergeCell ref="K78:L78"/>
    <mergeCell ref="M78:N78"/>
    <mergeCell ref="O78:Q78"/>
    <mergeCell ref="M77:N77"/>
    <mergeCell ref="O77:Q77"/>
    <mergeCell ref="B79:J79"/>
    <mergeCell ref="K79:L79"/>
    <mergeCell ref="M79:N79"/>
    <mergeCell ref="O79:Q79"/>
    <mergeCell ref="R81:T81"/>
    <mergeCell ref="U81:W81"/>
    <mergeCell ref="B80:J80"/>
    <mergeCell ref="K80:L80"/>
    <mergeCell ref="M80:N80"/>
    <mergeCell ref="O80:Q80"/>
    <mergeCell ref="R79:T79"/>
    <mergeCell ref="U79:W79"/>
    <mergeCell ref="R80:T80"/>
    <mergeCell ref="U80:W80"/>
    <mergeCell ref="R82:T82"/>
    <mergeCell ref="U82:W82"/>
    <mergeCell ref="B81:J81"/>
    <mergeCell ref="K81:L81"/>
    <mergeCell ref="B82:J82"/>
    <mergeCell ref="K82:L82"/>
    <mergeCell ref="M82:N82"/>
    <mergeCell ref="O82:Q82"/>
    <mergeCell ref="M81:N81"/>
    <mergeCell ref="O81:Q81"/>
    <mergeCell ref="B93:I93"/>
    <mergeCell ref="J93:K93"/>
    <mergeCell ref="L93:M93"/>
    <mergeCell ref="N93:O93"/>
    <mergeCell ref="P93:Q93"/>
    <mergeCell ref="R93:T93"/>
    <mergeCell ref="U93:W93"/>
    <mergeCell ref="B94:I94"/>
    <mergeCell ref="J94:K94"/>
    <mergeCell ref="L94:M94"/>
    <mergeCell ref="N94:O94"/>
    <mergeCell ref="P94:Q94"/>
    <mergeCell ref="R94:T94"/>
    <mergeCell ref="U94:W94"/>
    <mergeCell ref="B95:I95"/>
    <mergeCell ref="J95:K95"/>
    <mergeCell ref="L95:M95"/>
    <mergeCell ref="N95:O95"/>
    <mergeCell ref="P95:Q95"/>
    <mergeCell ref="R95:T95"/>
    <mergeCell ref="U95:W95"/>
    <mergeCell ref="B96:I96"/>
    <mergeCell ref="J96:K96"/>
    <mergeCell ref="L96:M96"/>
    <mergeCell ref="N96:O96"/>
    <mergeCell ref="P96:Q96"/>
    <mergeCell ref="R96:T96"/>
    <mergeCell ref="U96:W96"/>
    <mergeCell ref="B97:I97"/>
    <mergeCell ref="J97:K97"/>
    <mergeCell ref="L97:M97"/>
    <mergeCell ref="N97:O97"/>
    <mergeCell ref="P97:Q97"/>
    <mergeCell ref="R97:T97"/>
    <mergeCell ref="U97:W97"/>
    <mergeCell ref="B98:I98"/>
    <mergeCell ref="J98:K98"/>
    <mergeCell ref="L98:M98"/>
    <mergeCell ref="N98:O98"/>
    <mergeCell ref="P98:Q98"/>
    <mergeCell ref="R98:T98"/>
    <mergeCell ref="U98:W98"/>
    <mergeCell ref="B99:I99"/>
    <mergeCell ref="J99:K99"/>
    <mergeCell ref="L99:M99"/>
    <mergeCell ref="N99:O99"/>
    <mergeCell ref="P99:Q99"/>
    <mergeCell ref="R99:T99"/>
    <mergeCell ref="U99:W99"/>
    <mergeCell ref="B100:I100"/>
    <mergeCell ref="J100:K100"/>
    <mergeCell ref="L100:M100"/>
    <mergeCell ref="N100:O100"/>
    <mergeCell ref="P100:Q100"/>
    <mergeCell ref="R100:T100"/>
    <mergeCell ref="U100:W100"/>
    <mergeCell ref="B101:I101"/>
    <mergeCell ref="J101:K101"/>
    <mergeCell ref="L101:M101"/>
    <mergeCell ref="N101:O101"/>
    <mergeCell ref="P101:Q101"/>
    <mergeCell ref="R101:T101"/>
    <mergeCell ref="U101:W101"/>
    <mergeCell ref="B102:I102"/>
    <mergeCell ref="J102:K102"/>
    <mergeCell ref="L102:M102"/>
    <mergeCell ref="N102:O102"/>
    <mergeCell ref="P102:Q102"/>
    <mergeCell ref="R102:T102"/>
    <mergeCell ref="U102:W102"/>
    <mergeCell ref="B179:I179"/>
    <mergeCell ref="J179:K179"/>
    <mergeCell ref="L179:M179"/>
    <mergeCell ref="N179:O179"/>
    <mergeCell ref="P179:Q179"/>
    <mergeCell ref="R179:T179"/>
    <mergeCell ref="U179:W179"/>
    <mergeCell ref="B180:I180"/>
    <mergeCell ref="J180:K180"/>
    <mergeCell ref="L180:M180"/>
    <mergeCell ref="N180:O180"/>
    <mergeCell ref="P180:Q180"/>
    <mergeCell ref="R180:T180"/>
    <mergeCell ref="U180:W180"/>
    <mergeCell ref="B103:I103"/>
    <mergeCell ref="J103:K103"/>
    <mergeCell ref="L103:M103"/>
    <mergeCell ref="N103:O103"/>
    <mergeCell ref="P103:Q103"/>
    <mergeCell ref="R103:T103"/>
    <mergeCell ref="U103:W103"/>
    <mergeCell ref="B104:I104"/>
    <mergeCell ref="J104:K104"/>
    <mergeCell ref="L104:M104"/>
    <mergeCell ref="N104:O104"/>
    <mergeCell ref="P104:Q104"/>
    <mergeCell ref="R104:T104"/>
    <mergeCell ref="U104:W104"/>
    <mergeCell ref="B105:I105"/>
    <mergeCell ref="J105:K105"/>
    <mergeCell ref="L105:M105"/>
    <mergeCell ref="N105:O105"/>
    <mergeCell ref="P105:Q105"/>
    <mergeCell ref="R105:T105"/>
    <mergeCell ref="U105:W105"/>
    <mergeCell ref="B106:I106"/>
    <mergeCell ref="J106:K106"/>
    <mergeCell ref="L106:M106"/>
    <mergeCell ref="N106:O106"/>
    <mergeCell ref="P106:Q106"/>
    <mergeCell ref="R106:T106"/>
    <mergeCell ref="U106:W106"/>
    <mergeCell ref="B107:I107"/>
    <mergeCell ref="J107:K107"/>
    <mergeCell ref="L107:M107"/>
    <mergeCell ref="N107:O107"/>
    <mergeCell ref="P107:Q107"/>
    <mergeCell ref="R107:T107"/>
    <mergeCell ref="U107:W107"/>
    <mergeCell ref="B108:I108"/>
    <mergeCell ref="J108:K108"/>
    <mergeCell ref="L108:M108"/>
    <mergeCell ref="N108:O108"/>
    <mergeCell ref="P108:Q108"/>
    <mergeCell ref="R108:T108"/>
    <mergeCell ref="U108:W108"/>
    <mergeCell ref="B109:I109"/>
    <mergeCell ref="J109:K109"/>
    <mergeCell ref="L109:M109"/>
    <mergeCell ref="N109:O109"/>
    <mergeCell ref="P109:Q109"/>
    <mergeCell ref="R109:T109"/>
    <mergeCell ref="U109:W109"/>
    <mergeCell ref="B110:I110"/>
    <mergeCell ref="J110:K110"/>
    <mergeCell ref="L110:M110"/>
    <mergeCell ref="N110:O110"/>
    <mergeCell ref="P110:Q110"/>
    <mergeCell ref="R110:T110"/>
    <mergeCell ref="U110:W110"/>
    <mergeCell ref="B111:I111"/>
    <mergeCell ref="J111:K111"/>
    <mergeCell ref="L111:M111"/>
    <mergeCell ref="N111:O111"/>
    <mergeCell ref="P111:Q111"/>
    <mergeCell ref="R111:T111"/>
    <mergeCell ref="U111:W111"/>
    <mergeCell ref="B112:I112"/>
    <mergeCell ref="J112:K112"/>
    <mergeCell ref="L112:M112"/>
    <mergeCell ref="N112:O112"/>
    <mergeCell ref="P112:Q112"/>
    <mergeCell ref="R112:T112"/>
    <mergeCell ref="U112:W112"/>
    <mergeCell ref="B113:I113"/>
    <mergeCell ref="J113:K113"/>
    <mergeCell ref="L113:M113"/>
    <mergeCell ref="N113:O113"/>
    <mergeCell ref="P113:Q113"/>
    <mergeCell ref="R113:T113"/>
    <mergeCell ref="U113:W113"/>
    <mergeCell ref="B114:I114"/>
    <mergeCell ref="J114:K114"/>
    <mergeCell ref="L114:M114"/>
    <mergeCell ref="N114:O114"/>
    <mergeCell ref="P114:Q114"/>
    <mergeCell ref="R114:T114"/>
    <mergeCell ref="U114:W114"/>
    <mergeCell ref="B115:I115"/>
    <mergeCell ref="J115:K115"/>
    <mergeCell ref="L115:M115"/>
    <mergeCell ref="N115:O115"/>
    <mergeCell ref="P115:Q115"/>
    <mergeCell ref="R115:T115"/>
    <mergeCell ref="U115:W115"/>
    <mergeCell ref="B116:I116"/>
    <mergeCell ref="J116:K116"/>
    <mergeCell ref="L116:M116"/>
    <mergeCell ref="N116:O116"/>
    <mergeCell ref="P116:Q116"/>
    <mergeCell ref="R116:T116"/>
    <mergeCell ref="U116:W116"/>
    <mergeCell ref="B117:I117"/>
    <mergeCell ref="J117:K117"/>
    <mergeCell ref="L117:M117"/>
    <mergeCell ref="N117:O117"/>
    <mergeCell ref="P117:Q117"/>
    <mergeCell ref="R117:T117"/>
    <mergeCell ref="U117:W117"/>
    <mergeCell ref="B118:I118"/>
    <mergeCell ref="J118:K118"/>
    <mergeCell ref="L118:M118"/>
    <mergeCell ref="N118:O118"/>
    <mergeCell ref="P118:Q118"/>
    <mergeCell ref="R118:T118"/>
    <mergeCell ref="U118:W118"/>
    <mergeCell ref="B119:I119"/>
    <mergeCell ref="J119:K119"/>
    <mergeCell ref="L119:M119"/>
    <mergeCell ref="N119:O119"/>
    <mergeCell ref="P119:Q119"/>
    <mergeCell ref="R119:T119"/>
    <mergeCell ref="U119:W119"/>
    <mergeCell ref="B120:I120"/>
    <mergeCell ref="J120:K120"/>
    <mergeCell ref="L120:M120"/>
    <mergeCell ref="N120:O120"/>
    <mergeCell ref="P120:Q120"/>
    <mergeCell ref="R120:T120"/>
    <mergeCell ref="U120:W120"/>
    <mergeCell ref="B121:I121"/>
    <mergeCell ref="J121:K121"/>
    <mergeCell ref="L121:M121"/>
    <mergeCell ref="N121:O121"/>
    <mergeCell ref="P121:Q121"/>
    <mergeCell ref="R121:T121"/>
    <mergeCell ref="U121:W121"/>
    <mergeCell ref="B122:I122"/>
    <mergeCell ref="J122:K122"/>
    <mergeCell ref="L122:M122"/>
    <mergeCell ref="N122:O122"/>
    <mergeCell ref="P122:Q122"/>
    <mergeCell ref="R122:T122"/>
    <mergeCell ref="U122:W122"/>
    <mergeCell ref="B123:I123"/>
    <mergeCell ref="J123:K123"/>
    <mergeCell ref="L123:M123"/>
    <mergeCell ref="N123:O123"/>
    <mergeCell ref="P123:Q123"/>
    <mergeCell ref="R123:T123"/>
    <mergeCell ref="U123:W123"/>
    <mergeCell ref="B124:I124"/>
    <mergeCell ref="J124:K124"/>
    <mergeCell ref="L124:M124"/>
    <mergeCell ref="N124:O124"/>
    <mergeCell ref="P124:Q124"/>
    <mergeCell ref="R124:T124"/>
    <mergeCell ref="U124:W124"/>
    <mergeCell ref="B125:I125"/>
    <mergeCell ref="J125:K125"/>
    <mergeCell ref="L125:M125"/>
    <mergeCell ref="N125:O125"/>
    <mergeCell ref="P125:Q125"/>
    <mergeCell ref="R125:T125"/>
    <mergeCell ref="U125:W125"/>
    <mergeCell ref="B126:I126"/>
    <mergeCell ref="J126:K126"/>
    <mergeCell ref="L126:M126"/>
    <mergeCell ref="N126:O126"/>
    <mergeCell ref="P126:Q126"/>
    <mergeCell ref="R126:T126"/>
    <mergeCell ref="U126:W126"/>
    <mergeCell ref="B127:I127"/>
    <mergeCell ref="J127:K127"/>
    <mergeCell ref="L127:M127"/>
    <mergeCell ref="N127:O127"/>
    <mergeCell ref="P127:Q127"/>
    <mergeCell ref="R127:T127"/>
    <mergeCell ref="U127:W127"/>
    <mergeCell ref="B128:I128"/>
    <mergeCell ref="J128:K128"/>
    <mergeCell ref="L128:M128"/>
    <mergeCell ref="N128:O128"/>
    <mergeCell ref="P128:Q128"/>
    <mergeCell ref="R128:T128"/>
    <mergeCell ref="U128:W128"/>
    <mergeCell ref="B129:I129"/>
    <mergeCell ref="J129:K129"/>
    <mergeCell ref="L129:M129"/>
    <mergeCell ref="N129:O129"/>
    <mergeCell ref="P129:Q129"/>
    <mergeCell ref="R129:T129"/>
    <mergeCell ref="U129:W129"/>
    <mergeCell ref="B130:I130"/>
    <mergeCell ref="J130:K130"/>
    <mergeCell ref="L130:M130"/>
    <mergeCell ref="N130:O130"/>
    <mergeCell ref="P130:Q130"/>
    <mergeCell ref="R130:T130"/>
    <mergeCell ref="U130:W130"/>
    <mergeCell ref="B131:I131"/>
    <mergeCell ref="J131:K131"/>
    <mergeCell ref="L131:M131"/>
    <mergeCell ref="N131:O131"/>
    <mergeCell ref="P131:Q131"/>
    <mergeCell ref="R131:T131"/>
    <mergeCell ref="U131:W131"/>
    <mergeCell ref="B132:I132"/>
    <mergeCell ref="J132:K132"/>
    <mergeCell ref="L132:M132"/>
    <mergeCell ref="N132:O132"/>
    <mergeCell ref="P132:Q132"/>
    <mergeCell ref="R132:T132"/>
    <mergeCell ref="U132:W132"/>
    <mergeCell ref="B176:I176"/>
    <mergeCell ref="J176:K176"/>
    <mergeCell ref="L176:M176"/>
    <mergeCell ref="N176:O176"/>
    <mergeCell ref="P176:Q176"/>
    <mergeCell ref="R176:T176"/>
    <mergeCell ref="U176:W176"/>
    <mergeCell ref="B178:I178"/>
    <mergeCell ref="J178:K178"/>
    <mergeCell ref="L178:M178"/>
    <mergeCell ref="N178:O178"/>
    <mergeCell ref="P178:Q178"/>
    <mergeCell ref="R178:T178"/>
    <mergeCell ref="U178:W178"/>
    <mergeCell ref="B133:I133"/>
    <mergeCell ref="J133:K133"/>
    <mergeCell ref="L133:M133"/>
    <mergeCell ref="N133:O133"/>
    <mergeCell ref="P133:Q133"/>
    <mergeCell ref="R133:T133"/>
    <mergeCell ref="U133:W133"/>
    <mergeCell ref="B134:I134"/>
    <mergeCell ref="J134:K134"/>
    <mergeCell ref="L134:M134"/>
    <mergeCell ref="N134:O134"/>
    <mergeCell ref="P134:Q134"/>
    <mergeCell ref="R134:T134"/>
    <mergeCell ref="U134:W134"/>
    <mergeCell ref="B135:I135"/>
    <mergeCell ref="J135:K135"/>
    <mergeCell ref="L135:M135"/>
    <mergeCell ref="N135:O135"/>
    <mergeCell ref="P135:Q135"/>
    <mergeCell ref="R135:T135"/>
    <mergeCell ref="U135:W135"/>
    <mergeCell ref="B136:I136"/>
    <mergeCell ref="J136:K136"/>
    <mergeCell ref="L136:M136"/>
    <mergeCell ref="N136:O136"/>
    <mergeCell ref="P136:Q136"/>
    <mergeCell ref="R136:T136"/>
    <mergeCell ref="U136:W136"/>
    <mergeCell ref="B137:I137"/>
    <mergeCell ref="J137:K137"/>
    <mergeCell ref="L137:M137"/>
    <mergeCell ref="N137:O137"/>
    <mergeCell ref="P137:Q137"/>
    <mergeCell ref="R137:T137"/>
    <mergeCell ref="U137:W137"/>
    <mergeCell ref="B138:I138"/>
    <mergeCell ref="J138:K138"/>
    <mergeCell ref="L138:M138"/>
    <mergeCell ref="N138:O138"/>
    <mergeCell ref="P138:Q138"/>
    <mergeCell ref="R138:T138"/>
    <mergeCell ref="U138:W138"/>
    <mergeCell ref="B139:I139"/>
    <mergeCell ref="J139:K139"/>
    <mergeCell ref="L139:M139"/>
    <mergeCell ref="N139:O139"/>
    <mergeCell ref="P139:Q139"/>
    <mergeCell ref="R139:T139"/>
    <mergeCell ref="U139:W139"/>
    <mergeCell ref="B140:I140"/>
    <mergeCell ref="J140:K140"/>
    <mergeCell ref="L140:M140"/>
    <mergeCell ref="N140:O140"/>
    <mergeCell ref="P140:Q140"/>
    <mergeCell ref="R140:T140"/>
    <mergeCell ref="U140:W140"/>
    <mergeCell ref="B141:I141"/>
    <mergeCell ref="J141:K141"/>
    <mergeCell ref="L141:M141"/>
    <mergeCell ref="N141:O141"/>
    <mergeCell ref="P141:Q141"/>
    <mergeCell ref="R141:T141"/>
    <mergeCell ref="U141:W141"/>
    <mergeCell ref="B142:I142"/>
    <mergeCell ref="J142:K142"/>
    <mergeCell ref="L142:M142"/>
    <mergeCell ref="N142:O142"/>
    <mergeCell ref="P142:Q142"/>
    <mergeCell ref="R142:T142"/>
    <mergeCell ref="U142:W142"/>
    <mergeCell ref="B143:I143"/>
    <mergeCell ref="J143:K143"/>
    <mergeCell ref="L143:M143"/>
    <mergeCell ref="N143:O143"/>
    <mergeCell ref="P143:Q143"/>
    <mergeCell ref="R143:T143"/>
    <mergeCell ref="U143:W143"/>
    <mergeCell ref="B144:I144"/>
    <mergeCell ref="J144:K144"/>
    <mergeCell ref="L144:M144"/>
    <mergeCell ref="N144:O144"/>
    <mergeCell ref="P144:Q144"/>
    <mergeCell ref="R144:T144"/>
    <mergeCell ref="U144:W144"/>
    <mergeCell ref="B145:I145"/>
    <mergeCell ref="J145:K145"/>
    <mergeCell ref="L145:M145"/>
    <mergeCell ref="N145:O145"/>
    <mergeCell ref="P145:Q145"/>
    <mergeCell ref="R145:T145"/>
    <mergeCell ref="U145:W145"/>
    <mergeCell ref="B146:I146"/>
    <mergeCell ref="J146:K146"/>
    <mergeCell ref="L146:M146"/>
    <mergeCell ref="N146:O146"/>
    <mergeCell ref="P146:Q146"/>
    <mergeCell ref="R146:T146"/>
    <mergeCell ref="U146:W146"/>
    <mergeCell ref="B147:I147"/>
    <mergeCell ref="J147:K147"/>
    <mergeCell ref="L147:M147"/>
    <mergeCell ref="N147:O147"/>
    <mergeCell ref="P147:Q147"/>
    <mergeCell ref="R147:T147"/>
    <mergeCell ref="U147:W147"/>
    <mergeCell ref="B148:I148"/>
    <mergeCell ref="J148:K148"/>
    <mergeCell ref="L148:M148"/>
    <mergeCell ref="N148:O148"/>
    <mergeCell ref="P148:Q148"/>
    <mergeCell ref="R148:T148"/>
    <mergeCell ref="U148:W148"/>
    <mergeCell ref="B149:I149"/>
    <mergeCell ref="J149:K149"/>
    <mergeCell ref="L149:M149"/>
    <mergeCell ref="N149:O149"/>
    <mergeCell ref="P149:Q149"/>
    <mergeCell ref="R149:T149"/>
    <mergeCell ref="U149:W149"/>
    <mergeCell ref="B150:I150"/>
    <mergeCell ref="J150:K150"/>
    <mergeCell ref="L150:M150"/>
    <mergeCell ref="N150:O150"/>
    <mergeCell ref="P150:Q150"/>
    <mergeCell ref="R150:T150"/>
    <mergeCell ref="U150:W150"/>
    <mergeCell ref="B151:I151"/>
    <mergeCell ref="J151:K151"/>
    <mergeCell ref="L151:M151"/>
    <mergeCell ref="N151:O151"/>
    <mergeCell ref="P151:Q151"/>
    <mergeCell ref="R151:T151"/>
    <mergeCell ref="U151:W151"/>
    <mergeCell ref="B163:I163"/>
    <mergeCell ref="J163:K163"/>
    <mergeCell ref="L163:M163"/>
    <mergeCell ref="N163:O163"/>
    <mergeCell ref="P163:Q163"/>
    <mergeCell ref="R163:T163"/>
    <mergeCell ref="U163:W163"/>
    <mergeCell ref="P172:Q172"/>
    <mergeCell ref="R172:T172"/>
    <mergeCell ref="U172:W172"/>
    <mergeCell ref="B172:I172"/>
    <mergeCell ref="J172:K172"/>
    <mergeCell ref="L172:M172"/>
    <mergeCell ref="N172:O172"/>
    <mergeCell ref="N448:Q448"/>
    <mergeCell ref="N224:P224"/>
    <mergeCell ref="A225:W225"/>
    <mergeCell ref="A226:W226"/>
    <mergeCell ref="A227:W227"/>
    <mergeCell ref="B368:I368"/>
    <mergeCell ref="J368:K368"/>
    <mergeCell ref="L368:M368"/>
    <mergeCell ref="N368:O368"/>
    <mergeCell ref="P368:Q368"/>
  </mergeCells>
  <printOptions/>
  <pageMargins left="0.7874015748031497" right="0.2755905511811024" top="0.3937007874015748" bottom="0.3937007874015748" header="0.5118110236220472" footer="0.5118110236220472"/>
  <pageSetup fitToHeight="100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61"/>
  <sheetViews>
    <sheetView workbookViewId="0" topLeftCell="A752">
      <selection activeCell="Q756" sqref="Q756:R756"/>
    </sheetView>
  </sheetViews>
  <sheetFormatPr defaultColWidth="9.00390625" defaultRowHeight="12.75"/>
  <cols>
    <col min="1" max="16384" width="3.625" style="0" customWidth="1"/>
  </cols>
  <sheetData>
    <row r="1" spans="1:23" ht="1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3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24.75" customHeight="1">
      <c r="A3" s="23" t="s">
        <v>254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27" t="s">
        <v>255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 t="s">
        <v>256</v>
      </c>
      <c r="T5" s="27"/>
      <c r="U5" s="27"/>
      <c r="V5" s="27"/>
      <c r="W5" s="27"/>
    </row>
    <row r="6" spans="1:23" ht="12.75">
      <c r="A6" s="62" t="s">
        <v>257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4"/>
      <c r="S6" s="18">
        <v>1</v>
      </c>
      <c r="T6" s="18"/>
      <c r="U6" s="18"/>
      <c r="V6" s="18"/>
      <c r="W6" s="18"/>
    </row>
    <row r="7" spans="1:23" ht="12.75">
      <c r="A7" s="24" t="s">
        <v>259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16">
        <v>0.079</v>
      </c>
      <c r="T7" s="16"/>
      <c r="U7" s="16"/>
      <c r="V7" s="16"/>
      <c r="W7" s="16"/>
    </row>
    <row r="8" spans="1:23" ht="12.75">
      <c r="A8" s="24" t="s">
        <v>260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16">
        <v>0.37</v>
      </c>
      <c r="T8" s="16"/>
      <c r="U8" s="16"/>
      <c r="V8" s="16"/>
      <c r="W8" s="16"/>
    </row>
    <row r="9" spans="1:23" ht="12.75">
      <c r="A9" s="24" t="s">
        <v>105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16">
        <v>0</v>
      </c>
      <c r="T9" s="16"/>
      <c r="U9" s="16"/>
      <c r="V9" s="16"/>
      <c r="W9" s="16"/>
    </row>
    <row r="10" spans="1:23" ht="12.75">
      <c r="A10" s="24" t="s">
        <v>261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7"/>
      <c r="T10" s="17"/>
      <c r="U10" s="17"/>
      <c r="V10" s="17"/>
      <c r="W10" s="17"/>
    </row>
    <row r="11" spans="1:23" ht="12.75">
      <c r="A11" s="24" t="s">
        <v>262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18">
        <v>1</v>
      </c>
      <c r="T11" s="18"/>
      <c r="U11" s="18"/>
      <c r="V11" s="18"/>
      <c r="W11" s="18"/>
    </row>
    <row r="12" spans="1:23" ht="12.75">
      <c r="A12" s="24" t="s">
        <v>263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18">
        <v>1</v>
      </c>
      <c r="T12" s="18"/>
      <c r="U12" s="18"/>
      <c r="V12" s="18"/>
      <c r="W12" s="18"/>
    </row>
    <row r="13" spans="1:23" ht="12.75">
      <c r="A13" s="24" t="s">
        <v>264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16">
        <v>0.28</v>
      </c>
      <c r="T13" s="16"/>
      <c r="U13" s="16"/>
      <c r="V13" s="16"/>
      <c r="W13" s="16"/>
    </row>
    <row r="14" spans="1:23" ht="12.75">
      <c r="A14" s="24" t="s">
        <v>265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16">
        <v>0.14</v>
      </c>
      <c r="T14" s="16"/>
      <c r="U14" s="16"/>
      <c r="V14" s="16"/>
      <c r="W14" s="16"/>
    </row>
    <row r="15" spans="1:23" ht="12.75">
      <c r="A15" s="24" t="s">
        <v>49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17">
        <v>1224</v>
      </c>
      <c r="T15" s="17"/>
      <c r="U15" s="17"/>
      <c r="V15" s="17"/>
      <c r="W15" s="17"/>
    </row>
    <row r="16" ht="3" customHeight="1"/>
    <row r="17" spans="1:23" ht="12.75" hidden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12.75" hidden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12.75" hidden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ht="12.75" hidden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2.75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 hidden="1">
      <c r="A22" s="55"/>
      <c r="B22" s="48"/>
      <c r="C22" s="49"/>
      <c r="D22" s="49"/>
      <c r="E22" s="49"/>
      <c r="F22" s="49"/>
      <c r="G22" s="49"/>
      <c r="H22" s="49"/>
      <c r="I22" s="49"/>
      <c r="J22" s="50"/>
      <c r="K22" s="48"/>
      <c r="L22" s="49"/>
      <c r="M22" s="49"/>
      <c r="N22" s="50"/>
      <c r="O22" s="48"/>
      <c r="P22" s="49"/>
      <c r="Q22" s="50"/>
      <c r="R22" s="45"/>
      <c r="S22" s="46"/>
      <c r="T22" s="46"/>
      <c r="U22" s="46"/>
      <c r="V22" s="46"/>
      <c r="W22" s="47"/>
    </row>
    <row r="23" spans="1:23" ht="12.75" hidden="1">
      <c r="A23" s="56"/>
      <c r="B23" s="58"/>
      <c r="C23" s="59"/>
      <c r="D23" s="59"/>
      <c r="E23" s="59"/>
      <c r="F23" s="59"/>
      <c r="G23" s="59"/>
      <c r="H23" s="59"/>
      <c r="I23" s="59"/>
      <c r="J23" s="60"/>
      <c r="K23" s="58"/>
      <c r="L23" s="59"/>
      <c r="M23" s="59"/>
      <c r="N23" s="60"/>
      <c r="O23" s="58"/>
      <c r="P23" s="59"/>
      <c r="Q23" s="60"/>
      <c r="R23" s="48"/>
      <c r="S23" s="49"/>
      <c r="T23" s="50"/>
      <c r="U23" s="48"/>
      <c r="V23" s="49"/>
      <c r="W23" s="50"/>
    </row>
    <row r="24" spans="1:23" ht="27" customHeight="1" hidden="1">
      <c r="A24" s="57"/>
      <c r="B24" s="51"/>
      <c r="C24" s="52"/>
      <c r="D24" s="52"/>
      <c r="E24" s="52"/>
      <c r="F24" s="52"/>
      <c r="G24" s="52"/>
      <c r="H24" s="52"/>
      <c r="I24" s="52"/>
      <c r="J24" s="53"/>
      <c r="K24" s="51"/>
      <c r="L24" s="52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</row>
    <row r="25" spans="1:23" ht="12.75" hidden="1">
      <c r="A25" s="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</row>
    <row r="26" spans="1:23" ht="27" customHeight="1" hidden="1">
      <c r="A26" s="39"/>
      <c r="B26" s="42"/>
      <c r="C26" s="43"/>
      <c r="D26" s="43"/>
      <c r="E26" s="43"/>
      <c r="F26" s="43"/>
      <c r="G26" s="43"/>
      <c r="H26" s="43"/>
      <c r="I26" s="43"/>
      <c r="J26" s="44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</row>
    <row r="27" spans="1:23" ht="12.75" hidden="1">
      <c r="A27" s="40"/>
      <c r="B27" s="24"/>
      <c r="C27" s="24"/>
      <c r="D27" s="24"/>
      <c r="E27" s="24"/>
      <c r="F27" s="24"/>
      <c r="G27" s="24"/>
      <c r="H27" s="24"/>
      <c r="I27" s="24"/>
      <c r="J27" s="24"/>
      <c r="K27" s="18"/>
      <c r="L27" s="18"/>
      <c r="M27" s="18"/>
      <c r="N27" s="18"/>
      <c r="O27" s="18"/>
      <c r="P27" s="18"/>
      <c r="Q27" s="18"/>
      <c r="R27" s="35"/>
      <c r="S27" s="35"/>
      <c r="T27" s="35"/>
      <c r="U27" s="35"/>
      <c r="V27" s="35"/>
      <c r="W27" s="35"/>
    </row>
    <row r="28" spans="1:23" ht="12.75" hidden="1">
      <c r="A28" s="40"/>
      <c r="B28" s="24"/>
      <c r="C28" s="24"/>
      <c r="D28" s="24"/>
      <c r="E28" s="24"/>
      <c r="F28" s="24"/>
      <c r="G28" s="24"/>
      <c r="H28" s="24"/>
      <c r="I28" s="24"/>
      <c r="J28" s="24"/>
      <c r="K28" s="18"/>
      <c r="L28" s="18"/>
      <c r="M28" s="18"/>
      <c r="N28" s="18"/>
      <c r="O28" s="18"/>
      <c r="P28" s="18"/>
      <c r="Q28" s="18"/>
      <c r="R28" s="35"/>
      <c r="S28" s="35"/>
      <c r="T28" s="35"/>
      <c r="U28" s="35"/>
      <c r="V28" s="35"/>
      <c r="W28" s="35"/>
    </row>
    <row r="29" spans="1:23" ht="12.75" hidden="1">
      <c r="A29" s="40"/>
      <c r="B29" s="24"/>
      <c r="C29" s="24"/>
      <c r="D29" s="24"/>
      <c r="E29" s="24"/>
      <c r="F29" s="24"/>
      <c r="G29" s="24"/>
      <c r="H29" s="24"/>
      <c r="I29" s="24"/>
      <c r="J29" s="24"/>
      <c r="K29" s="18"/>
      <c r="L29" s="18"/>
      <c r="M29" s="18"/>
      <c r="N29" s="18"/>
      <c r="O29" s="18"/>
      <c r="P29" s="18"/>
      <c r="Q29" s="18"/>
      <c r="R29" s="35"/>
      <c r="S29" s="35"/>
      <c r="T29" s="35"/>
      <c r="U29" s="35"/>
      <c r="V29" s="35"/>
      <c r="W29" s="35"/>
    </row>
    <row r="30" spans="1:23" ht="12.75" hidden="1">
      <c r="A30" s="40"/>
      <c r="B30" s="37"/>
      <c r="C30" s="37"/>
      <c r="D30" s="37"/>
      <c r="E30" s="37"/>
      <c r="F30" s="37"/>
      <c r="G30" s="37"/>
      <c r="H30" s="37"/>
      <c r="I30" s="37"/>
      <c r="J30" s="37"/>
      <c r="K30" s="38"/>
      <c r="L30" s="38"/>
      <c r="M30" s="38"/>
      <c r="N30" s="38"/>
      <c r="O30" s="38"/>
      <c r="P30" s="38"/>
      <c r="Q30" s="38"/>
      <c r="R30" s="36"/>
      <c r="S30" s="36"/>
      <c r="T30" s="36"/>
      <c r="U30" s="36"/>
      <c r="V30" s="36"/>
      <c r="W30" s="36"/>
    </row>
    <row r="31" spans="1:23" ht="12.75" hidden="1">
      <c r="A31" s="40"/>
      <c r="B31" s="24"/>
      <c r="C31" s="24"/>
      <c r="D31" s="24"/>
      <c r="E31" s="24"/>
      <c r="F31" s="24"/>
      <c r="G31" s="24"/>
      <c r="H31" s="24"/>
      <c r="I31" s="24"/>
      <c r="J31" s="24"/>
      <c r="K31" s="18"/>
      <c r="L31" s="18"/>
      <c r="M31" s="18"/>
      <c r="N31" s="18"/>
      <c r="O31" s="18"/>
      <c r="P31" s="18"/>
      <c r="Q31" s="18"/>
      <c r="R31" s="35"/>
      <c r="S31" s="35"/>
      <c r="T31" s="35"/>
      <c r="U31" s="35"/>
      <c r="V31" s="35"/>
      <c r="W31" s="35"/>
    </row>
    <row r="32" spans="1:23" ht="27" customHeight="1" hidden="1">
      <c r="A32" s="40"/>
      <c r="B32" s="24"/>
      <c r="C32" s="24"/>
      <c r="D32" s="24"/>
      <c r="E32" s="24"/>
      <c r="F32" s="24"/>
      <c r="G32" s="24"/>
      <c r="H32" s="24"/>
      <c r="I32" s="24"/>
      <c r="J32" s="24"/>
      <c r="K32" s="18"/>
      <c r="L32" s="18"/>
      <c r="M32" s="18"/>
      <c r="N32" s="18"/>
      <c r="O32" s="18"/>
      <c r="P32" s="18"/>
      <c r="Q32" s="18"/>
      <c r="R32" s="35"/>
      <c r="S32" s="35"/>
      <c r="T32" s="35"/>
      <c r="U32" s="35"/>
      <c r="V32" s="35"/>
      <c r="W32" s="35"/>
    </row>
    <row r="33" spans="1:23" ht="26.25" customHeight="1" hidden="1">
      <c r="A33" s="40"/>
      <c r="B33" s="24"/>
      <c r="C33" s="24"/>
      <c r="D33" s="24"/>
      <c r="E33" s="24"/>
      <c r="F33" s="24"/>
      <c r="G33" s="24"/>
      <c r="H33" s="24"/>
      <c r="I33" s="24"/>
      <c r="J33" s="24"/>
      <c r="K33" s="18"/>
      <c r="L33" s="18"/>
      <c r="M33" s="18"/>
      <c r="N33" s="18"/>
      <c r="O33" s="18"/>
      <c r="P33" s="18"/>
      <c r="Q33" s="18"/>
      <c r="R33" s="35"/>
      <c r="S33" s="35"/>
      <c r="T33" s="35"/>
      <c r="U33" s="35"/>
      <c r="V33" s="35"/>
      <c r="W33" s="35"/>
    </row>
    <row r="34" spans="1:23" ht="26.25" customHeight="1" hidden="1">
      <c r="A34" s="40"/>
      <c r="B34" s="24"/>
      <c r="C34" s="24"/>
      <c r="D34" s="24"/>
      <c r="E34" s="24"/>
      <c r="F34" s="24"/>
      <c r="G34" s="24"/>
      <c r="H34" s="24"/>
      <c r="I34" s="24"/>
      <c r="J34" s="24"/>
      <c r="K34" s="18"/>
      <c r="L34" s="18"/>
      <c r="M34" s="18"/>
      <c r="N34" s="18"/>
      <c r="O34" s="18"/>
      <c r="P34" s="18"/>
      <c r="Q34" s="18"/>
      <c r="R34" s="35"/>
      <c r="S34" s="35"/>
      <c r="T34" s="35"/>
      <c r="U34" s="35"/>
      <c r="V34" s="35"/>
      <c r="W34" s="35"/>
    </row>
    <row r="35" spans="1:23" ht="12.75" hidden="1">
      <c r="A35" s="41"/>
      <c r="B35" s="37"/>
      <c r="C35" s="37"/>
      <c r="D35" s="37"/>
      <c r="E35" s="37"/>
      <c r="F35" s="37"/>
      <c r="G35" s="37"/>
      <c r="H35" s="37"/>
      <c r="I35" s="37"/>
      <c r="J35" s="37"/>
      <c r="K35" s="38"/>
      <c r="L35" s="38"/>
      <c r="M35" s="38"/>
      <c r="N35" s="38"/>
      <c r="O35" s="38"/>
      <c r="P35" s="38"/>
      <c r="Q35" s="38"/>
      <c r="R35" s="36"/>
      <c r="S35" s="36"/>
      <c r="T35" s="36"/>
      <c r="U35" s="36"/>
      <c r="V35" s="36"/>
      <c r="W35" s="36"/>
    </row>
    <row r="36" spans="1:23" ht="12.75" hidden="1">
      <c r="A36" s="3"/>
      <c r="B36" s="25"/>
      <c r="C36" s="25"/>
      <c r="D36" s="25"/>
      <c r="E36" s="25"/>
      <c r="F36" s="25"/>
      <c r="G36" s="25"/>
      <c r="H36" s="25"/>
      <c r="I36" s="25"/>
      <c r="J36" s="25"/>
      <c r="K36" s="28"/>
      <c r="L36" s="27"/>
      <c r="M36" s="27"/>
      <c r="N36" s="27"/>
      <c r="O36" s="27"/>
      <c r="P36" s="27"/>
      <c r="Q36" s="27"/>
      <c r="R36" s="28"/>
      <c r="S36" s="27"/>
      <c r="T36" s="27"/>
      <c r="U36" s="28"/>
      <c r="V36" s="27"/>
      <c r="W36" s="27"/>
    </row>
    <row r="37" spans="1:23" ht="12.75" hidden="1">
      <c r="A37" s="2"/>
      <c r="B37" s="24"/>
      <c r="C37" s="24"/>
      <c r="D37" s="24"/>
      <c r="E37" s="24"/>
      <c r="F37" s="24"/>
      <c r="G37" s="24"/>
      <c r="H37" s="24"/>
      <c r="I37" s="24"/>
      <c r="J37" s="24"/>
      <c r="K37" s="17"/>
      <c r="L37" s="17"/>
      <c r="M37" s="17"/>
      <c r="N37" s="17"/>
      <c r="O37" s="17"/>
      <c r="P37" s="17"/>
      <c r="Q37" s="17"/>
      <c r="R37" s="18"/>
      <c r="S37" s="18"/>
      <c r="T37" s="18"/>
      <c r="U37" s="18"/>
      <c r="V37" s="18"/>
      <c r="W37" s="18"/>
    </row>
    <row r="38" spans="1:23" ht="12.75" hidden="1">
      <c r="A38" s="3"/>
      <c r="B38" s="25"/>
      <c r="C38" s="25"/>
      <c r="D38" s="25"/>
      <c r="E38" s="25"/>
      <c r="F38" s="25"/>
      <c r="G38" s="25"/>
      <c r="H38" s="25"/>
      <c r="I38" s="25"/>
      <c r="J38" s="25"/>
      <c r="K38" s="27"/>
      <c r="L38" s="27"/>
      <c r="M38" s="27"/>
      <c r="N38" s="27"/>
      <c r="O38" s="27"/>
      <c r="P38" s="27"/>
      <c r="Q38" s="27"/>
      <c r="R38" s="28"/>
      <c r="S38" s="27"/>
      <c r="T38" s="27"/>
      <c r="U38" s="28"/>
      <c r="V38" s="27"/>
      <c r="W38" s="27"/>
    </row>
    <row r="39" spans="1:23" ht="27" customHeight="1" hidden="1">
      <c r="A39" s="2"/>
      <c r="B39" s="24"/>
      <c r="C39" s="24"/>
      <c r="D39" s="24"/>
      <c r="E39" s="24"/>
      <c r="F39" s="24"/>
      <c r="G39" s="24"/>
      <c r="H39" s="24"/>
      <c r="I39" s="24"/>
      <c r="J39" s="24"/>
      <c r="K39" s="17"/>
      <c r="L39" s="17"/>
      <c r="M39" s="17"/>
      <c r="N39" s="17"/>
      <c r="O39" s="17"/>
      <c r="P39" s="17"/>
      <c r="Q39" s="17"/>
      <c r="R39" s="18"/>
      <c r="S39" s="18"/>
      <c r="T39" s="18"/>
      <c r="U39" s="18"/>
      <c r="V39" s="18"/>
      <c r="W39" s="18"/>
    </row>
    <row r="40" spans="1:23" ht="12.75" hidden="1">
      <c r="A40" s="2"/>
      <c r="B40" s="24"/>
      <c r="C40" s="24"/>
      <c r="D40" s="24"/>
      <c r="E40" s="24"/>
      <c r="F40" s="24"/>
      <c r="G40" s="24"/>
      <c r="H40" s="24"/>
      <c r="I40" s="24"/>
      <c r="J40" s="24"/>
      <c r="K40" s="17"/>
      <c r="L40" s="17"/>
      <c r="M40" s="17"/>
      <c r="N40" s="17"/>
      <c r="O40" s="17"/>
      <c r="P40" s="17"/>
      <c r="Q40" s="17"/>
      <c r="R40" s="18"/>
      <c r="S40" s="18"/>
      <c r="T40" s="18"/>
      <c r="U40" s="18"/>
      <c r="V40" s="18"/>
      <c r="W40" s="18"/>
    </row>
    <row r="41" spans="1:23" ht="12.75" hidden="1">
      <c r="A41" s="3"/>
      <c r="B41" s="25"/>
      <c r="C41" s="25"/>
      <c r="D41" s="25"/>
      <c r="E41" s="25"/>
      <c r="F41" s="25"/>
      <c r="G41" s="25"/>
      <c r="H41" s="25"/>
      <c r="I41" s="25"/>
      <c r="J41" s="25"/>
      <c r="K41" s="27"/>
      <c r="L41" s="27"/>
      <c r="M41" s="27"/>
      <c r="N41" s="27"/>
      <c r="O41" s="27"/>
      <c r="P41" s="27"/>
      <c r="Q41" s="27"/>
      <c r="R41" s="28"/>
      <c r="S41" s="27"/>
      <c r="T41" s="27"/>
      <c r="U41" s="28"/>
      <c r="V41" s="27"/>
      <c r="W41" s="27"/>
    </row>
    <row r="42" ht="12.75" hidden="1"/>
    <row r="43" spans="1:23" ht="12.75" hidden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ht="12.75" hidden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23" ht="12.75" customHeight="1" hidden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1:23" ht="12.75" hidden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 ht="12.75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 hidden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ht="39.75" customHeight="1" hidden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12.75" hidden="1">
      <c r="A50" s="5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51" spans="1:23" ht="12.75" hidden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1:23" ht="12.75" hidden="1">
      <c r="A52" s="2"/>
      <c r="B52" s="24"/>
      <c r="C52" s="24"/>
      <c r="D52" s="24"/>
      <c r="E52" s="24"/>
      <c r="F52" s="24"/>
      <c r="G52" s="24"/>
      <c r="H52" s="24"/>
      <c r="I52" s="24"/>
      <c r="J52" s="24"/>
      <c r="K52" s="17"/>
      <c r="L52" s="17"/>
      <c r="M52" s="34"/>
      <c r="N52" s="34"/>
      <c r="O52" s="18"/>
      <c r="P52" s="18"/>
      <c r="Q52" s="18"/>
      <c r="R52" s="18"/>
      <c r="S52" s="18"/>
      <c r="T52" s="18"/>
      <c r="U52" s="18"/>
      <c r="V52" s="18"/>
      <c r="W52" s="18"/>
    </row>
    <row r="53" spans="1:23" ht="12.75" hidden="1">
      <c r="A53" s="2"/>
      <c r="B53" s="24"/>
      <c r="C53" s="24"/>
      <c r="D53" s="24"/>
      <c r="E53" s="24"/>
      <c r="F53" s="24"/>
      <c r="G53" s="24"/>
      <c r="H53" s="24"/>
      <c r="I53" s="24"/>
      <c r="J53" s="24"/>
      <c r="K53" s="17"/>
      <c r="L53" s="17"/>
      <c r="M53" s="34"/>
      <c r="N53" s="34"/>
      <c r="O53" s="18"/>
      <c r="P53" s="18"/>
      <c r="Q53" s="18"/>
      <c r="R53" s="18"/>
      <c r="S53" s="18"/>
      <c r="T53" s="18"/>
      <c r="U53" s="18"/>
      <c r="V53" s="18"/>
      <c r="W53" s="18"/>
    </row>
    <row r="54" spans="1:23" ht="12.75" hidden="1">
      <c r="A54" s="2"/>
      <c r="B54" s="24"/>
      <c r="C54" s="24"/>
      <c r="D54" s="24"/>
      <c r="E54" s="24"/>
      <c r="F54" s="24"/>
      <c r="G54" s="24"/>
      <c r="H54" s="24"/>
      <c r="I54" s="24"/>
      <c r="J54" s="24"/>
      <c r="K54" s="17"/>
      <c r="L54" s="17"/>
      <c r="M54" s="34"/>
      <c r="N54" s="34"/>
      <c r="O54" s="18"/>
      <c r="P54" s="18"/>
      <c r="Q54" s="18"/>
      <c r="R54" s="18"/>
      <c r="S54" s="18"/>
      <c r="T54" s="18"/>
      <c r="U54" s="18"/>
      <c r="V54" s="18"/>
      <c r="W54" s="18"/>
    </row>
    <row r="55" spans="1:23" ht="24.75" customHeight="1" hidden="1">
      <c r="A55" s="2"/>
      <c r="B55" s="24"/>
      <c r="C55" s="24"/>
      <c r="D55" s="24"/>
      <c r="E55" s="24"/>
      <c r="F55" s="24"/>
      <c r="G55" s="24"/>
      <c r="H55" s="24"/>
      <c r="I55" s="24"/>
      <c r="J55" s="24"/>
      <c r="K55" s="17"/>
      <c r="L55" s="17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ht="26.25" customHeight="1" hidden="1">
      <c r="A56" s="2"/>
      <c r="B56" s="24"/>
      <c r="C56" s="24"/>
      <c r="D56" s="24"/>
      <c r="E56" s="24"/>
      <c r="F56" s="24"/>
      <c r="G56" s="24"/>
      <c r="H56" s="24"/>
      <c r="I56" s="24"/>
      <c r="J56" s="24"/>
      <c r="K56" s="17"/>
      <c r="L56" s="17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s="7" customFormat="1" ht="27.75" customHeight="1" hidden="1">
      <c r="A57" s="3"/>
      <c r="B57" s="25"/>
      <c r="C57" s="25"/>
      <c r="D57" s="25"/>
      <c r="E57" s="25"/>
      <c r="F57" s="25"/>
      <c r="G57" s="25"/>
      <c r="H57" s="25"/>
      <c r="I57" s="25"/>
      <c r="J57" s="25"/>
      <c r="K57" s="27"/>
      <c r="L57" s="27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23" ht="12.75" customHeight="1" hidden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3" ht="12.75" hidden="1">
      <c r="A59" s="2"/>
      <c r="B59" s="24"/>
      <c r="C59" s="24"/>
      <c r="D59" s="24"/>
      <c r="E59" s="24"/>
      <c r="F59" s="24"/>
      <c r="G59" s="24"/>
      <c r="H59" s="24"/>
      <c r="I59" s="24"/>
      <c r="J59" s="24"/>
      <c r="K59" s="17"/>
      <c r="L59" s="17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ht="12.75" hidden="1">
      <c r="A60" s="2"/>
      <c r="B60" s="24"/>
      <c r="C60" s="24"/>
      <c r="D60" s="24"/>
      <c r="E60" s="24"/>
      <c r="F60" s="24"/>
      <c r="G60" s="24"/>
      <c r="H60" s="24"/>
      <c r="I60" s="24"/>
      <c r="J60" s="24"/>
      <c r="K60" s="17"/>
      <c r="L60" s="17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ht="12.75" hidden="1">
      <c r="A61" s="2"/>
      <c r="B61" s="24"/>
      <c r="C61" s="24"/>
      <c r="D61" s="24"/>
      <c r="E61" s="24"/>
      <c r="F61" s="24"/>
      <c r="G61" s="24"/>
      <c r="H61" s="24"/>
      <c r="I61" s="24"/>
      <c r="J61" s="24"/>
      <c r="K61" s="17"/>
      <c r="L61" s="17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ht="12.75" hidden="1">
      <c r="A62" s="3"/>
      <c r="B62" s="25"/>
      <c r="C62" s="25"/>
      <c r="D62" s="25"/>
      <c r="E62" s="25"/>
      <c r="F62" s="25"/>
      <c r="G62" s="25"/>
      <c r="H62" s="25"/>
      <c r="I62" s="25"/>
      <c r="J62" s="25"/>
      <c r="K62" s="27"/>
      <c r="L62" s="27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</row>
    <row r="63" spans="1:23" ht="12.75" customHeight="1" hidden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</row>
    <row r="64" spans="1:23" ht="12.75" hidden="1">
      <c r="A64" s="2"/>
      <c r="B64" s="24"/>
      <c r="C64" s="24"/>
      <c r="D64" s="24"/>
      <c r="E64" s="24"/>
      <c r="F64" s="24"/>
      <c r="G64" s="24"/>
      <c r="H64" s="24"/>
      <c r="I64" s="24"/>
      <c r="J64" s="24"/>
      <c r="K64" s="17"/>
      <c r="L64" s="17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ht="12.75" hidden="1">
      <c r="A65" s="2"/>
      <c r="B65" s="24"/>
      <c r="C65" s="24"/>
      <c r="D65" s="24"/>
      <c r="E65" s="24"/>
      <c r="F65" s="24"/>
      <c r="G65" s="24"/>
      <c r="H65" s="24"/>
      <c r="I65" s="24"/>
      <c r="J65" s="24"/>
      <c r="K65" s="17"/>
      <c r="L65" s="17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ht="12.75" customHeight="1" hidden="1">
      <c r="A66" s="2"/>
      <c r="B66" s="24"/>
      <c r="C66" s="24"/>
      <c r="D66" s="24"/>
      <c r="E66" s="24"/>
      <c r="F66" s="24"/>
      <c r="G66" s="24"/>
      <c r="H66" s="24"/>
      <c r="I66" s="24"/>
      <c r="J66" s="24"/>
      <c r="K66" s="17"/>
      <c r="L66" s="17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ht="12.75" customHeight="1" hidden="1">
      <c r="A67" s="2"/>
      <c r="B67" s="24"/>
      <c r="C67" s="24"/>
      <c r="D67" s="24"/>
      <c r="E67" s="24"/>
      <c r="F67" s="24"/>
      <c r="G67" s="24"/>
      <c r="H67" s="24"/>
      <c r="I67" s="24"/>
      <c r="J67" s="24"/>
      <c r="K67" s="17"/>
      <c r="L67" s="17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ht="12.75" customHeight="1" hidden="1">
      <c r="A68" s="2"/>
      <c r="B68" s="24"/>
      <c r="C68" s="24"/>
      <c r="D68" s="24"/>
      <c r="E68" s="24"/>
      <c r="F68" s="24"/>
      <c r="G68" s="24"/>
      <c r="H68" s="24"/>
      <c r="I68" s="24"/>
      <c r="J68" s="24"/>
      <c r="K68" s="17"/>
      <c r="L68" s="17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ht="12.75" customHeight="1" hidden="1">
      <c r="A69" s="2"/>
      <c r="B69" s="24"/>
      <c r="C69" s="24"/>
      <c r="D69" s="24"/>
      <c r="E69" s="24"/>
      <c r="F69" s="24"/>
      <c r="G69" s="24"/>
      <c r="H69" s="24"/>
      <c r="I69" s="24"/>
      <c r="J69" s="24"/>
      <c r="K69" s="17"/>
      <c r="L69" s="17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ht="12.75" customHeight="1" hidden="1">
      <c r="A70" s="2"/>
      <c r="B70" s="24"/>
      <c r="C70" s="24"/>
      <c r="D70" s="24"/>
      <c r="E70" s="24"/>
      <c r="F70" s="24"/>
      <c r="G70" s="24"/>
      <c r="H70" s="24"/>
      <c r="I70" s="24"/>
      <c r="J70" s="24"/>
      <c r="K70" s="17"/>
      <c r="L70" s="17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ht="12.75" customHeight="1" hidden="1">
      <c r="A71" s="2"/>
      <c r="B71" s="24"/>
      <c r="C71" s="24"/>
      <c r="D71" s="24"/>
      <c r="E71" s="24"/>
      <c r="F71" s="24"/>
      <c r="G71" s="24"/>
      <c r="H71" s="24"/>
      <c r="I71" s="24"/>
      <c r="J71" s="24"/>
      <c r="K71" s="17"/>
      <c r="L71" s="17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ht="12.75" customHeight="1" hidden="1">
      <c r="A72" s="2"/>
      <c r="B72" s="24"/>
      <c r="C72" s="24"/>
      <c r="D72" s="24"/>
      <c r="E72" s="24"/>
      <c r="F72" s="24"/>
      <c r="G72" s="24"/>
      <c r="H72" s="24"/>
      <c r="I72" s="24"/>
      <c r="J72" s="24"/>
      <c r="K72" s="17"/>
      <c r="L72" s="17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 ht="12.75" customHeight="1" hidden="1">
      <c r="A73" s="2"/>
      <c r="B73" s="24"/>
      <c r="C73" s="24"/>
      <c r="D73" s="24"/>
      <c r="E73" s="24"/>
      <c r="F73" s="24"/>
      <c r="G73" s="24"/>
      <c r="H73" s="24"/>
      <c r="I73" s="24"/>
      <c r="J73" s="24"/>
      <c r="K73" s="17"/>
      <c r="L73" s="17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ht="12.75" hidden="1">
      <c r="A74" s="2"/>
      <c r="B74" s="24"/>
      <c r="C74" s="24"/>
      <c r="D74" s="24"/>
      <c r="E74" s="24"/>
      <c r="F74" s="24"/>
      <c r="G74" s="24"/>
      <c r="H74" s="24"/>
      <c r="I74" s="24"/>
      <c r="J74" s="24"/>
      <c r="K74" s="17"/>
      <c r="L74" s="17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ht="12.75" hidden="1">
      <c r="A75" s="2"/>
      <c r="B75" s="24"/>
      <c r="C75" s="24"/>
      <c r="D75" s="24"/>
      <c r="E75" s="24"/>
      <c r="F75" s="24"/>
      <c r="G75" s="24"/>
      <c r="H75" s="24"/>
      <c r="I75" s="24"/>
      <c r="J75" s="24"/>
      <c r="K75" s="17"/>
      <c r="L75" s="17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ht="12.75" hidden="1">
      <c r="A76" s="2"/>
      <c r="B76" s="24"/>
      <c r="C76" s="24"/>
      <c r="D76" s="24"/>
      <c r="E76" s="24"/>
      <c r="F76" s="24"/>
      <c r="G76" s="24"/>
      <c r="H76" s="24"/>
      <c r="I76" s="24"/>
      <c r="J76" s="24"/>
      <c r="K76" s="17"/>
      <c r="L76" s="17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 ht="12.75" hidden="1">
      <c r="A77" s="2"/>
      <c r="B77" s="24"/>
      <c r="C77" s="24"/>
      <c r="D77" s="24"/>
      <c r="E77" s="24"/>
      <c r="F77" s="24"/>
      <c r="G77" s="24"/>
      <c r="H77" s="24"/>
      <c r="I77" s="24"/>
      <c r="J77" s="24"/>
      <c r="K77" s="17"/>
      <c r="L77" s="17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ht="12.75" hidden="1">
      <c r="A78" s="2"/>
      <c r="B78" s="24"/>
      <c r="C78" s="24"/>
      <c r="D78" s="24"/>
      <c r="E78" s="24"/>
      <c r="F78" s="24"/>
      <c r="G78" s="24"/>
      <c r="H78" s="24"/>
      <c r="I78" s="24"/>
      <c r="J78" s="24"/>
      <c r="K78" s="17"/>
      <c r="L78" s="17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ht="12.75" hidden="1">
      <c r="A79" s="2"/>
      <c r="B79" s="24"/>
      <c r="C79" s="24"/>
      <c r="D79" s="24"/>
      <c r="E79" s="24"/>
      <c r="F79" s="24"/>
      <c r="G79" s="24"/>
      <c r="H79" s="24"/>
      <c r="I79" s="24"/>
      <c r="J79" s="24"/>
      <c r="K79" s="17"/>
      <c r="L79" s="17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ht="12.75" hidden="1">
      <c r="A80" s="2"/>
      <c r="B80" s="24"/>
      <c r="C80" s="24"/>
      <c r="D80" s="24"/>
      <c r="E80" s="24"/>
      <c r="F80" s="24"/>
      <c r="G80" s="24"/>
      <c r="H80" s="24"/>
      <c r="I80" s="24"/>
      <c r="J80" s="24"/>
      <c r="K80" s="17"/>
      <c r="L80" s="17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ht="12.75" hidden="1">
      <c r="A81" s="2"/>
      <c r="B81" s="24"/>
      <c r="C81" s="24"/>
      <c r="D81" s="24"/>
      <c r="E81" s="24"/>
      <c r="F81" s="24"/>
      <c r="G81" s="24"/>
      <c r="H81" s="24"/>
      <c r="I81" s="24"/>
      <c r="J81" s="24"/>
      <c r="K81" s="17"/>
      <c r="L81" s="17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ht="12.75" hidden="1">
      <c r="A82" s="2"/>
      <c r="B82" s="24"/>
      <c r="C82" s="24"/>
      <c r="D82" s="24"/>
      <c r="E82" s="24"/>
      <c r="F82" s="24"/>
      <c r="G82" s="24"/>
      <c r="H82" s="24"/>
      <c r="I82" s="24"/>
      <c r="J82" s="24"/>
      <c r="K82" s="17"/>
      <c r="L82" s="17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ht="12.75" hidden="1">
      <c r="A83" s="2"/>
      <c r="B83" s="24"/>
      <c r="C83" s="24"/>
      <c r="D83" s="24"/>
      <c r="E83" s="24"/>
      <c r="F83" s="24"/>
      <c r="G83" s="24"/>
      <c r="H83" s="24"/>
      <c r="I83" s="24"/>
      <c r="J83" s="24"/>
      <c r="K83" s="17"/>
      <c r="L83" s="17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ht="12.75" hidden="1">
      <c r="A84" s="3"/>
      <c r="B84" s="25"/>
      <c r="C84" s="25"/>
      <c r="D84" s="25"/>
      <c r="E84" s="25"/>
      <c r="F84" s="25"/>
      <c r="G84" s="25"/>
      <c r="H84" s="25"/>
      <c r="I84" s="25"/>
      <c r="J84" s="25"/>
      <c r="K84" s="27"/>
      <c r="L84" s="27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</row>
    <row r="85" ht="12.75" hidden="1"/>
    <row r="86" spans="1:23" ht="12.75" hidden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</row>
    <row r="87" spans="1:23" ht="12.75" hidden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</row>
    <row r="88" spans="1:23" ht="12.75" hidden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</row>
    <row r="89" spans="1:23" ht="12.75" hidden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</row>
    <row r="90" ht="12.75" hidden="1"/>
    <row r="91" spans="1:23" ht="12.75" hidden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ht="53.25" customHeight="1" hidden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ht="12.75" hidden="1">
      <c r="A93" s="5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</row>
    <row r="94" spans="1:23" ht="12.75" hidden="1">
      <c r="A94" s="2"/>
      <c r="B94" s="25"/>
      <c r="C94" s="25"/>
      <c r="D94" s="25"/>
      <c r="E94" s="25"/>
      <c r="F94" s="25"/>
      <c r="G94" s="25"/>
      <c r="H94" s="25"/>
      <c r="I94" s="25"/>
      <c r="J94" s="33"/>
      <c r="K94" s="33"/>
      <c r="L94" s="17"/>
      <c r="M94" s="17"/>
      <c r="N94" s="18"/>
      <c r="O94" s="18"/>
      <c r="P94" s="17"/>
      <c r="Q94" s="17"/>
      <c r="R94" s="18"/>
      <c r="S94" s="18"/>
      <c r="T94" s="18"/>
      <c r="U94" s="18"/>
      <c r="V94" s="18"/>
      <c r="W94" s="18"/>
    </row>
    <row r="95" spans="1:23" ht="12.75" hidden="1">
      <c r="A95" s="2"/>
      <c r="B95" s="24"/>
      <c r="C95" s="24"/>
      <c r="D95" s="24"/>
      <c r="E95" s="24"/>
      <c r="F95" s="24"/>
      <c r="G95" s="24"/>
      <c r="H95" s="24"/>
      <c r="I95" s="24"/>
      <c r="J95" s="16"/>
      <c r="K95" s="16"/>
      <c r="L95" s="17"/>
      <c r="M95" s="17"/>
      <c r="N95" s="18"/>
      <c r="O95" s="18"/>
      <c r="P95" s="17"/>
      <c r="Q95" s="17"/>
      <c r="R95" s="18"/>
      <c r="S95" s="18"/>
      <c r="T95" s="18"/>
      <c r="U95" s="18"/>
      <c r="V95" s="18"/>
      <c r="W95" s="18"/>
    </row>
    <row r="96" spans="1:23" ht="12.75" hidden="1">
      <c r="A96" s="2"/>
      <c r="B96" s="24"/>
      <c r="C96" s="24"/>
      <c r="D96" s="24"/>
      <c r="E96" s="24"/>
      <c r="F96" s="24"/>
      <c r="G96" s="24"/>
      <c r="H96" s="24"/>
      <c r="I96" s="24"/>
      <c r="J96" s="16"/>
      <c r="K96" s="16"/>
      <c r="L96" s="17"/>
      <c r="M96" s="17"/>
      <c r="N96" s="18"/>
      <c r="O96" s="18"/>
      <c r="P96" s="17"/>
      <c r="Q96" s="17"/>
      <c r="R96" s="18"/>
      <c r="S96" s="18"/>
      <c r="T96" s="18"/>
      <c r="U96" s="18"/>
      <c r="V96" s="18"/>
      <c r="W96" s="18"/>
    </row>
    <row r="97" spans="1:23" ht="27" customHeight="1" hidden="1">
      <c r="A97" s="2"/>
      <c r="B97" s="24"/>
      <c r="C97" s="24"/>
      <c r="D97" s="24"/>
      <c r="E97" s="24"/>
      <c r="F97" s="24"/>
      <c r="G97" s="24"/>
      <c r="H97" s="24"/>
      <c r="I97" s="24"/>
      <c r="J97" s="16"/>
      <c r="K97" s="16"/>
      <c r="L97" s="17"/>
      <c r="M97" s="17"/>
      <c r="N97" s="18"/>
      <c r="O97" s="18"/>
      <c r="P97" s="17"/>
      <c r="Q97" s="17"/>
      <c r="R97" s="18"/>
      <c r="S97" s="18"/>
      <c r="T97" s="18"/>
      <c r="U97" s="18"/>
      <c r="V97" s="18"/>
      <c r="W97" s="18"/>
    </row>
    <row r="98" spans="1:23" ht="12.75" hidden="1">
      <c r="A98" s="2"/>
      <c r="B98" s="24"/>
      <c r="C98" s="24"/>
      <c r="D98" s="24"/>
      <c r="E98" s="24"/>
      <c r="F98" s="24"/>
      <c r="G98" s="24"/>
      <c r="H98" s="24"/>
      <c r="I98" s="24"/>
      <c r="J98" s="16"/>
      <c r="K98" s="16"/>
      <c r="L98" s="17"/>
      <c r="M98" s="17"/>
      <c r="N98" s="18"/>
      <c r="O98" s="18"/>
      <c r="P98" s="17"/>
      <c r="Q98" s="17"/>
      <c r="R98" s="18"/>
      <c r="S98" s="18"/>
      <c r="T98" s="18"/>
      <c r="U98" s="18"/>
      <c r="V98" s="18"/>
      <c r="W98" s="18"/>
    </row>
    <row r="99" spans="1:23" ht="12.75" hidden="1">
      <c r="A99" s="2"/>
      <c r="B99" s="24"/>
      <c r="C99" s="24"/>
      <c r="D99" s="24"/>
      <c r="E99" s="24"/>
      <c r="F99" s="24"/>
      <c r="G99" s="24"/>
      <c r="H99" s="24"/>
      <c r="I99" s="24"/>
      <c r="J99" s="16"/>
      <c r="K99" s="16"/>
      <c r="L99" s="17"/>
      <c r="M99" s="17"/>
      <c r="N99" s="18"/>
      <c r="O99" s="18"/>
      <c r="P99" s="17"/>
      <c r="Q99" s="17"/>
      <c r="R99" s="18"/>
      <c r="S99" s="18"/>
      <c r="T99" s="18"/>
      <c r="U99" s="18"/>
      <c r="V99" s="18"/>
      <c r="W99" s="18"/>
    </row>
    <row r="100" spans="1:23" ht="12.75" hidden="1">
      <c r="A100" s="2"/>
      <c r="B100" s="24"/>
      <c r="C100" s="24"/>
      <c r="D100" s="24"/>
      <c r="E100" s="24"/>
      <c r="F100" s="24"/>
      <c r="G100" s="24"/>
      <c r="H100" s="24"/>
      <c r="I100" s="24"/>
      <c r="J100" s="16"/>
      <c r="K100" s="16"/>
      <c r="L100" s="17"/>
      <c r="M100" s="17"/>
      <c r="N100" s="18"/>
      <c r="O100" s="18"/>
      <c r="P100" s="17"/>
      <c r="Q100" s="17"/>
      <c r="R100" s="18"/>
      <c r="S100" s="18"/>
      <c r="T100" s="18"/>
      <c r="U100" s="18"/>
      <c r="V100" s="18"/>
      <c r="W100" s="18"/>
    </row>
    <row r="101" spans="1:23" ht="12.75" hidden="1">
      <c r="A101" s="2"/>
      <c r="B101" s="24"/>
      <c r="C101" s="24"/>
      <c r="D101" s="24"/>
      <c r="E101" s="24"/>
      <c r="F101" s="24"/>
      <c r="G101" s="24"/>
      <c r="H101" s="24"/>
      <c r="I101" s="24"/>
      <c r="J101" s="16"/>
      <c r="K101" s="16"/>
      <c r="L101" s="17"/>
      <c r="M101" s="17"/>
      <c r="N101" s="18"/>
      <c r="O101" s="18"/>
      <c r="P101" s="17"/>
      <c r="Q101" s="17"/>
      <c r="R101" s="18"/>
      <c r="S101" s="18"/>
      <c r="T101" s="18"/>
      <c r="U101" s="18"/>
      <c r="V101" s="18"/>
      <c r="W101" s="18"/>
    </row>
    <row r="102" spans="1:23" ht="12.75" hidden="1">
      <c r="A102" s="2"/>
      <c r="B102" s="24"/>
      <c r="C102" s="24"/>
      <c r="D102" s="24"/>
      <c r="E102" s="24"/>
      <c r="F102" s="24"/>
      <c r="G102" s="24"/>
      <c r="H102" s="24"/>
      <c r="I102" s="24"/>
      <c r="J102" s="16"/>
      <c r="K102" s="16"/>
      <c r="L102" s="17"/>
      <c r="M102" s="17"/>
      <c r="N102" s="18"/>
      <c r="O102" s="18"/>
      <c r="P102" s="17"/>
      <c r="Q102" s="17"/>
      <c r="R102" s="18"/>
      <c r="S102" s="18"/>
      <c r="T102" s="18"/>
      <c r="U102" s="18"/>
      <c r="V102" s="18"/>
      <c r="W102" s="18"/>
    </row>
    <row r="103" spans="1:23" ht="12.75" hidden="1">
      <c r="A103" s="2"/>
      <c r="B103" s="24"/>
      <c r="C103" s="24"/>
      <c r="D103" s="24"/>
      <c r="E103" s="24"/>
      <c r="F103" s="24"/>
      <c r="G103" s="24"/>
      <c r="H103" s="24"/>
      <c r="I103" s="24"/>
      <c r="J103" s="16"/>
      <c r="K103" s="16"/>
      <c r="L103" s="17"/>
      <c r="M103" s="17"/>
      <c r="N103" s="18"/>
      <c r="O103" s="18"/>
      <c r="P103" s="17"/>
      <c r="Q103" s="17"/>
      <c r="R103" s="18"/>
      <c r="S103" s="18"/>
      <c r="T103" s="18"/>
      <c r="U103" s="18"/>
      <c r="V103" s="18"/>
      <c r="W103" s="18"/>
    </row>
    <row r="104" spans="1:23" ht="12.75" hidden="1">
      <c r="A104" s="2"/>
      <c r="B104" s="24"/>
      <c r="C104" s="24"/>
      <c r="D104" s="24"/>
      <c r="E104" s="24"/>
      <c r="F104" s="24"/>
      <c r="G104" s="24"/>
      <c r="H104" s="24"/>
      <c r="I104" s="24"/>
      <c r="J104" s="16"/>
      <c r="K104" s="16"/>
      <c r="L104" s="17"/>
      <c r="M104" s="17"/>
      <c r="N104" s="18"/>
      <c r="O104" s="18"/>
      <c r="P104" s="17"/>
      <c r="Q104" s="17"/>
      <c r="R104" s="18"/>
      <c r="S104" s="18"/>
      <c r="T104" s="18"/>
      <c r="U104" s="18"/>
      <c r="V104" s="18"/>
      <c r="W104" s="18"/>
    </row>
    <row r="105" spans="1:23" ht="12.75" hidden="1">
      <c r="A105" s="2"/>
      <c r="B105" s="24"/>
      <c r="C105" s="24"/>
      <c r="D105" s="24"/>
      <c r="E105" s="24"/>
      <c r="F105" s="24"/>
      <c r="G105" s="24"/>
      <c r="H105" s="24"/>
      <c r="I105" s="24"/>
      <c r="J105" s="16"/>
      <c r="K105" s="16"/>
      <c r="L105" s="17"/>
      <c r="M105" s="17"/>
      <c r="N105" s="18"/>
      <c r="O105" s="18"/>
      <c r="P105" s="17"/>
      <c r="Q105" s="17"/>
      <c r="R105" s="18"/>
      <c r="S105" s="18"/>
      <c r="T105" s="18"/>
      <c r="U105" s="18"/>
      <c r="V105" s="18"/>
      <c r="W105" s="18"/>
    </row>
    <row r="106" spans="1:23" ht="12.75" hidden="1">
      <c r="A106" s="2"/>
      <c r="B106" s="24"/>
      <c r="C106" s="24"/>
      <c r="D106" s="24"/>
      <c r="E106" s="24"/>
      <c r="F106" s="24"/>
      <c r="G106" s="24"/>
      <c r="H106" s="24"/>
      <c r="I106" s="24"/>
      <c r="J106" s="16"/>
      <c r="K106" s="16"/>
      <c r="L106" s="17"/>
      <c r="M106" s="17"/>
      <c r="N106" s="18"/>
      <c r="O106" s="18"/>
      <c r="P106" s="17"/>
      <c r="Q106" s="17"/>
      <c r="R106" s="18"/>
      <c r="S106" s="18"/>
      <c r="T106" s="18"/>
      <c r="U106" s="18"/>
      <c r="V106" s="18"/>
      <c r="W106" s="18"/>
    </row>
    <row r="107" spans="1:23" ht="12.75" hidden="1">
      <c r="A107" s="2"/>
      <c r="B107" s="24"/>
      <c r="C107" s="24"/>
      <c r="D107" s="24"/>
      <c r="E107" s="24"/>
      <c r="F107" s="24"/>
      <c r="G107" s="24"/>
      <c r="H107" s="24"/>
      <c r="I107" s="24"/>
      <c r="J107" s="16"/>
      <c r="K107" s="16"/>
      <c r="L107" s="17"/>
      <c r="M107" s="17"/>
      <c r="N107" s="18"/>
      <c r="O107" s="18"/>
      <c r="P107" s="17"/>
      <c r="Q107" s="17"/>
      <c r="R107" s="18"/>
      <c r="S107" s="18"/>
      <c r="T107" s="18"/>
      <c r="U107" s="18"/>
      <c r="V107" s="18"/>
      <c r="W107" s="18"/>
    </row>
    <row r="108" spans="1:23" ht="12.75" hidden="1">
      <c r="A108" s="2"/>
      <c r="B108" s="24"/>
      <c r="C108" s="24"/>
      <c r="D108" s="24"/>
      <c r="E108" s="24"/>
      <c r="F108" s="24"/>
      <c r="G108" s="24"/>
      <c r="H108" s="24"/>
      <c r="I108" s="24"/>
      <c r="J108" s="16"/>
      <c r="K108" s="16"/>
      <c r="L108" s="17"/>
      <c r="M108" s="17"/>
      <c r="N108" s="18"/>
      <c r="O108" s="18"/>
      <c r="P108" s="17"/>
      <c r="Q108" s="17"/>
      <c r="R108" s="18"/>
      <c r="S108" s="18"/>
      <c r="T108" s="18"/>
      <c r="U108" s="18"/>
      <c r="V108" s="18"/>
      <c r="W108" s="18"/>
    </row>
    <row r="109" spans="1:23" ht="12.75" hidden="1">
      <c r="A109" s="2"/>
      <c r="B109" s="24"/>
      <c r="C109" s="24"/>
      <c r="D109" s="24"/>
      <c r="E109" s="24"/>
      <c r="F109" s="24"/>
      <c r="G109" s="24"/>
      <c r="H109" s="24"/>
      <c r="I109" s="24"/>
      <c r="J109" s="16"/>
      <c r="K109" s="16"/>
      <c r="L109" s="17"/>
      <c r="M109" s="17"/>
      <c r="N109" s="18"/>
      <c r="O109" s="18"/>
      <c r="P109" s="17"/>
      <c r="Q109" s="17"/>
      <c r="R109" s="18"/>
      <c r="S109" s="18"/>
      <c r="T109" s="18"/>
      <c r="U109" s="18"/>
      <c r="V109" s="18"/>
      <c r="W109" s="18"/>
    </row>
    <row r="110" spans="1:23" ht="12.75" hidden="1">
      <c r="A110" s="2"/>
      <c r="B110" s="24"/>
      <c r="C110" s="24"/>
      <c r="D110" s="24"/>
      <c r="E110" s="24"/>
      <c r="F110" s="24"/>
      <c r="G110" s="24"/>
      <c r="H110" s="24"/>
      <c r="I110" s="24"/>
      <c r="J110" s="16"/>
      <c r="K110" s="16"/>
      <c r="L110" s="17"/>
      <c r="M110" s="17"/>
      <c r="N110" s="18"/>
      <c r="O110" s="18"/>
      <c r="P110" s="17"/>
      <c r="Q110" s="17"/>
      <c r="R110" s="18"/>
      <c r="S110" s="18"/>
      <c r="T110" s="18"/>
      <c r="U110" s="18"/>
      <c r="V110" s="18"/>
      <c r="W110" s="18"/>
    </row>
    <row r="111" spans="1:23" ht="12.75" hidden="1">
      <c r="A111" s="2"/>
      <c r="B111" s="24"/>
      <c r="C111" s="24"/>
      <c r="D111" s="24"/>
      <c r="E111" s="24"/>
      <c r="F111" s="24"/>
      <c r="G111" s="24"/>
      <c r="H111" s="24"/>
      <c r="I111" s="24"/>
      <c r="J111" s="16"/>
      <c r="K111" s="16"/>
      <c r="L111" s="17"/>
      <c r="M111" s="17"/>
      <c r="N111" s="18"/>
      <c r="O111" s="18"/>
      <c r="P111" s="17"/>
      <c r="Q111" s="17"/>
      <c r="R111" s="18"/>
      <c r="S111" s="18"/>
      <c r="T111" s="18"/>
      <c r="U111" s="18"/>
      <c r="V111" s="18"/>
      <c r="W111" s="18"/>
    </row>
    <row r="112" spans="1:23" ht="12.75" hidden="1">
      <c r="A112" s="2"/>
      <c r="B112" s="24"/>
      <c r="C112" s="24"/>
      <c r="D112" s="24"/>
      <c r="E112" s="24"/>
      <c r="F112" s="24"/>
      <c r="G112" s="24"/>
      <c r="H112" s="24"/>
      <c r="I112" s="24"/>
      <c r="J112" s="16"/>
      <c r="K112" s="16"/>
      <c r="L112" s="17"/>
      <c r="M112" s="17"/>
      <c r="N112" s="18"/>
      <c r="O112" s="18"/>
      <c r="P112" s="17"/>
      <c r="Q112" s="17"/>
      <c r="R112" s="18"/>
      <c r="S112" s="18"/>
      <c r="T112" s="18"/>
      <c r="U112" s="18"/>
      <c r="V112" s="18"/>
      <c r="W112" s="18"/>
    </row>
    <row r="113" spans="1:23" ht="12.75" hidden="1">
      <c r="A113" s="2"/>
      <c r="B113" s="24"/>
      <c r="C113" s="24"/>
      <c r="D113" s="24"/>
      <c r="E113" s="24"/>
      <c r="F113" s="24"/>
      <c r="G113" s="24"/>
      <c r="H113" s="24"/>
      <c r="I113" s="24"/>
      <c r="J113" s="16"/>
      <c r="K113" s="16"/>
      <c r="L113" s="17"/>
      <c r="M113" s="17"/>
      <c r="N113" s="18"/>
      <c r="O113" s="18"/>
      <c r="P113" s="17"/>
      <c r="Q113" s="17"/>
      <c r="R113" s="18"/>
      <c r="S113" s="18"/>
      <c r="T113" s="18"/>
      <c r="U113" s="18"/>
      <c r="V113" s="18"/>
      <c r="W113" s="18"/>
    </row>
    <row r="114" spans="1:23" ht="12.75" hidden="1">
      <c r="A114" s="2"/>
      <c r="B114" s="24"/>
      <c r="C114" s="24"/>
      <c r="D114" s="24"/>
      <c r="E114" s="24"/>
      <c r="F114" s="24"/>
      <c r="G114" s="24"/>
      <c r="H114" s="24"/>
      <c r="I114" s="24"/>
      <c r="J114" s="16"/>
      <c r="K114" s="16"/>
      <c r="L114" s="17"/>
      <c r="M114" s="17"/>
      <c r="N114" s="18"/>
      <c r="O114" s="18"/>
      <c r="P114" s="17"/>
      <c r="Q114" s="17"/>
      <c r="R114" s="18"/>
      <c r="S114" s="18"/>
      <c r="T114" s="18"/>
      <c r="U114" s="18"/>
      <c r="V114" s="18"/>
      <c r="W114" s="18"/>
    </row>
    <row r="115" spans="1:23" ht="12.75" hidden="1">
      <c r="A115" s="2"/>
      <c r="B115" s="24"/>
      <c r="C115" s="24"/>
      <c r="D115" s="24"/>
      <c r="E115" s="24"/>
      <c r="F115" s="24"/>
      <c r="G115" s="24"/>
      <c r="H115" s="24"/>
      <c r="I115" s="24"/>
      <c r="J115" s="16"/>
      <c r="K115" s="16"/>
      <c r="L115" s="17"/>
      <c r="M115" s="17"/>
      <c r="N115" s="18"/>
      <c r="O115" s="18"/>
      <c r="P115" s="17"/>
      <c r="Q115" s="17"/>
      <c r="R115" s="18"/>
      <c r="S115" s="18"/>
      <c r="T115" s="18"/>
      <c r="U115" s="18"/>
      <c r="V115" s="18"/>
      <c r="W115" s="18"/>
    </row>
    <row r="116" spans="1:23" ht="12.75" hidden="1">
      <c r="A116" s="2"/>
      <c r="B116" s="24"/>
      <c r="C116" s="24"/>
      <c r="D116" s="24"/>
      <c r="E116" s="24"/>
      <c r="F116" s="24"/>
      <c r="G116" s="24"/>
      <c r="H116" s="24"/>
      <c r="I116" s="24"/>
      <c r="J116" s="16"/>
      <c r="K116" s="16"/>
      <c r="L116" s="17"/>
      <c r="M116" s="17"/>
      <c r="N116" s="18"/>
      <c r="O116" s="18"/>
      <c r="P116" s="17"/>
      <c r="Q116" s="17"/>
      <c r="R116" s="18"/>
      <c r="S116" s="18"/>
      <c r="T116" s="18"/>
      <c r="U116" s="18"/>
      <c r="V116" s="18"/>
      <c r="W116" s="18"/>
    </row>
    <row r="117" spans="1:23" ht="12.75" hidden="1">
      <c r="A117" s="2"/>
      <c r="B117" s="24"/>
      <c r="C117" s="24"/>
      <c r="D117" s="24"/>
      <c r="E117" s="24"/>
      <c r="F117" s="24"/>
      <c r="G117" s="24"/>
      <c r="H117" s="24"/>
      <c r="I117" s="24"/>
      <c r="J117" s="16"/>
      <c r="K117" s="16"/>
      <c r="L117" s="17"/>
      <c r="M117" s="17"/>
      <c r="N117" s="18"/>
      <c r="O117" s="18"/>
      <c r="P117" s="17"/>
      <c r="Q117" s="17"/>
      <c r="R117" s="18"/>
      <c r="S117" s="18"/>
      <c r="T117" s="18"/>
      <c r="U117" s="18"/>
      <c r="V117" s="18"/>
      <c r="W117" s="18"/>
    </row>
    <row r="118" spans="1:23" ht="12.75" hidden="1">
      <c r="A118" s="2"/>
      <c r="B118" s="24"/>
      <c r="C118" s="24"/>
      <c r="D118" s="24"/>
      <c r="E118" s="24"/>
      <c r="F118" s="24"/>
      <c r="G118" s="24"/>
      <c r="H118" s="24"/>
      <c r="I118" s="24"/>
      <c r="J118" s="16"/>
      <c r="K118" s="16"/>
      <c r="L118" s="17"/>
      <c r="M118" s="17"/>
      <c r="N118" s="18"/>
      <c r="O118" s="18"/>
      <c r="P118" s="17"/>
      <c r="Q118" s="17"/>
      <c r="R118" s="18"/>
      <c r="S118" s="18"/>
      <c r="T118" s="18"/>
      <c r="U118" s="18"/>
      <c r="V118" s="18"/>
      <c r="W118" s="18"/>
    </row>
    <row r="119" spans="1:23" ht="26.25" customHeight="1" hidden="1">
      <c r="A119" s="2"/>
      <c r="B119" s="24"/>
      <c r="C119" s="24"/>
      <c r="D119" s="24"/>
      <c r="E119" s="24"/>
      <c r="F119" s="24"/>
      <c r="G119" s="24"/>
      <c r="H119" s="24"/>
      <c r="I119" s="24"/>
      <c r="J119" s="16"/>
      <c r="K119" s="16"/>
      <c r="L119" s="17"/>
      <c r="M119" s="17"/>
      <c r="N119" s="18"/>
      <c r="O119" s="18"/>
      <c r="P119" s="17"/>
      <c r="Q119" s="17"/>
      <c r="R119" s="18"/>
      <c r="S119" s="18"/>
      <c r="T119" s="18"/>
      <c r="U119" s="18"/>
      <c r="V119" s="18"/>
      <c r="W119" s="18"/>
    </row>
    <row r="120" spans="1:23" ht="12.75" hidden="1">
      <c r="A120" s="2"/>
      <c r="B120" s="24"/>
      <c r="C120" s="24"/>
      <c r="D120" s="24"/>
      <c r="E120" s="24"/>
      <c r="F120" s="24"/>
      <c r="G120" s="24"/>
      <c r="H120" s="24"/>
      <c r="I120" s="24"/>
      <c r="J120" s="16"/>
      <c r="K120" s="16"/>
      <c r="L120" s="17"/>
      <c r="M120" s="17"/>
      <c r="N120" s="18"/>
      <c r="O120" s="18"/>
      <c r="P120" s="17"/>
      <c r="Q120" s="17"/>
      <c r="R120" s="18"/>
      <c r="S120" s="18"/>
      <c r="T120" s="18"/>
      <c r="U120" s="18"/>
      <c r="V120" s="18"/>
      <c r="W120" s="18"/>
    </row>
    <row r="121" spans="1:23" ht="25.5" customHeight="1" hidden="1">
      <c r="A121" s="2"/>
      <c r="B121" s="24"/>
      <c r="C121" s="24"/>
      <c r="D121" s="24"/>
      <c r="E121" s="24"/>
      <c r="F121" s="24"/>
      <c r="G121" s="24"/>
      <c r="H121" s="24"/>
      <c r="I121" s="24"/>
      <c r="J121" s="16"/>
      <c r="K121" s="16"/>
      <c r="L121" s="17"/>
      <c r="M121" s="17"/>
      <c r="N121" s="18"/>
      <c r="O121" s="18"/>
      <c r="P121" s="17"/>
      <c r="Q121" s="17"/>
      <c r="R121" s="18"/>
      <c r="S121" s="18"/>
      <c r="T121" s="18"/>
      <c r="U121" s="18"/>
      <c r="V121" s="18"/>
      <c r="W121" s="18"/>
    </row>
    <row r="122" spans="1:23" ht="12.75" hidden="1">
      <c r="A122" s="2"/>
      <c r="B122" s="24"/>
      <c r="C122" s="24"/>
      <c r="D122" s="24"/>
      <c r="E122" s="24"/>
      <c r="F122" s="24"/>
      <c r="G122" s="24"/>
      <c r="H122" s="24"/>
      <c r="I122" s="24"/>
      <c r="J122" s="16"/>
      <c r="K122" s="16"/>
      <c r="L122" s="17"/>
      <c r="M122" s="17"/>
      <c r="N122" s="18"/>
      <c r="O122" s="18"/>
      <c r="P122" s="17"/>
      <c r="Q122" s="17"/>
      <c r="R122" s="18"/>
      <c r="S122" s="18"/>
      <c r="T122" s="18"/>
      <c r="U122" s="18"/>
      <c r="V122" s="18"/>
      <c r="W122" s="18"/>
    </row>
    <row r="123" spans="1:23" ht="12.75" hidden="1">
      <c r="A123" s="2"/>
      <c r="B123" s="24"/>
      <c r="C123" s="24"/>
      <c r="D123" s="24"/>
      <c r="E123" s="24"/>
      <c r="F123" s="24"/>
      <c r="G123" s="24"/>
      <c r="H123" s="24"/>
      <c r="I123" s="24"/>
      <c r="J123" s="16"/>
      <c r="K123" s="16"/>
      <c r="L123" s="17"/>
      <c r="M123" s="17"/>
      <c r="N123" s="18"/>
      <c r="O123" s="18"/>
      <c r="P123" s="17"/>
      <c r="Q123" s="17"/>
      <c r="R123" s="18"/>
      <c r="S123" s="18"/>
      <c r="T123" s="18"/>
      <c r="U123" s="18"/>
      <c r="V123" s="18"/>
      <c r="W123" s="18"/>
    </row>
    <row r="124" spans="1:23" ht="12.75" hidden="1">
      <c r="A124" s="2"/>
      <c r="B124" s="24"/>
      <c r="C124" s="24"/>
      <c r="D124" s="24"/>
      <c r="E124" s="24"/>
      <c r="F124" s="24"/>
      <c r="G124" s="24"/>
      <c r="H124" s="24"/>
      <c r="I124" s="24"/>
      <c r="J124" s="16"/>
      <c r="K124" s="16"/>
      <c r="L124" s="17"/>
      <c r="M124" s="17"/>
      <c r="N124" s="18"/>
      <c r="O124" s="18"/>
      <c r="P124" s="17"/>
      <c r="Q124" s="17"/>
      <c r="R124" s="18"/>
      <c r="S124" s="18"/>
      <c r="T124" s="18"/>
      <c r="U124" s="18"/>
      <c r="V124" s="18"/>
      <c r="W124" s="18"/>
    </row>
    <row r="125" spans="1:23" ht="12.75" hidden="1">
      <c r="A125" s="2"/>
      <c r="B125" s="24"/>
      <c r="C125" s="24"/>
      <c r="D125" s="24"/>
      <c r="E125" s="24"/>
      <c r="F125" s="24"/>
      <c r="G125" s="24"/>
      <c r="H125" s="24"/>
      <c r="I125" s="24"/>
      <c r="J125" s="16"/>
      <c r="K125" s="16"/>
      <c r="L125" s="17"/>
      <c r="M125" s="17"/>
      <c r="N125" s="18"/>
      <c r="O125" s="18"/>
      <c r="P125" s="17"/>
      <c r="Q125" s="17"/>
      <c r="R125" s="18"/>
      <c r="S125" s="18"/>
      <c r="T125" s="18"/>
      <c r="U125" s="18"/>
      <c r="V125" s="18"/>
      <c r="W125" s="18"/>
    </row>
    <row r="126" spans="1:23" ht="12.75" hidden="1">
      <c r="A126" s="2"/>
      <c r="B126" s="24"/>
      <c r="C126" s="24"/>
      <c r="D126" s="24"/>
      <c r="E126" s="24"/>
      <c r="F126" s="24"/>
      <c r="G126" s="24"/>
      <c r="H126" s="24"/>
      <c r="I126" s="24"/>
      <c r="J126" s="16"/>
      <c r="K126" s="16"/>
      <c r="L126" s="17"/>
      <c r="M126" s="17"/>
      <c r="N126" s="18"/>
      <c r="O126" s="18"/>
      <c r="P126" s="17"/>
      <c r="Q126" s="17"/>
      <c r="R126" s="18"/>
      <c r="S126" s="18"/>
      <c r="T126" s="18"/>
      <c r="U126" s="18"/>
      <c r="V126" s="18"/>
      <c r="W126" s="18"/>
    </row>
    <row r="127" spans="1:23" ht="12.75" hidden="1">
      <c r="A127" s="2"/>
      <c r="B127" s="24"/>
      <c r="C127" s="24"/>
      <c r="D127" s="24"/>
      <c r="E127" s="24"/>
      <c r="F127" s="24"/>
      <c r="G127" s="24"/>
      <c r="H127" s="24"/>
      <c r="I127" s="24"/>
      <c r="J127" s="16"/>
      <c r="K127" s="16"/>
      <c r="L127" s="17"/>
      <c r="M127" s="17"/>
      <c r="N127" s="18"/>
      <c r="O127" s="18"/>
      <c r="P127" s="17"/>
      <c r="Q127" s="17"/>
      <c r="R127" s="18"/>
      <c r="S127" s="18"/>
      <c r="T127" s="18"/>
      <c r="U127" s="18"/>
      <c r="V127" s="18"/>
      <c r="W127" s="18"/>
    </row>
    <row r="128" spans="1:23" ht="12.75" hidden="1">
      <c r="A128" s="2"/>
      <c r="B128" s="24"/>
      <c r="C128" s="24"/>
      <c r="D128" s="24"/>
      <c r="E128" s="24"/>
      <c r="F128" s="24"/>
      <c r="G128" s="24"/>
      <c r="H128" s="24"/>
      <c r="I128" s="24"/>
      <c r="J128" s="16"/>
      <c r="K128" s="16"/>
      <c r="L128" s="17"/>
      <c r="M128" s="17"/>
      <c r="N128" s="18"/>
      <c r="O128" s="18"/>
      <c r="P128" s="17"/>
      <c r="Q128" s="17"/>
      <c r="R128" s="18"/>
      <c r="S128" s="18"/>
      <c r="T128" s="18"/>
      <c r="U128" s="18"/>
      <c r="V128" s="18"/>
      <c r="W128" s="18"/>
    </row>
    <row r="129" spans="1:23" ht="12.75" hidden="1">
      <c r="A129" s="2"/>
      <c r="B129" s="24"/>
      <c r="C129" s="24"/>
      <c r="D129" s="24"/>
      <c r="E129" s="24"/>
      <c r="F129" s="24"/>
      <c r="G129" s="24"/>
      <c r="H129" s="24"/>
      <c r="I129" s="24"/>
      <c r="J129" s="16"/>
      <c r="K129" s="16"/>
      <c r="L129" s="17"/>
      <c r="M129" s="17"/>
      <c r="N129" s="18"/>
      <c r="O129" s="18"/>
      <c r="P129" s="17"/>
      <c r="Q129" s="17"/>
      <c r="R129" s="18"/>
      <c r="S129" s="18"/>
      <c r="T129" s="18"/>
      <c r="U129" s="18"/>
      <c r="V129" s="18"/>
      <c r="W129" s="18"/>
    </row>
    <row r="130" spans="1:23" ht="12.75" hidden="1">
      <c r="A130" s="2"/>
      <c r="B130" s="24"/>
      <c r="C130" s="24"/>
      <c r="D130" s="24"/>
      <c r="E130" s="24"/>
      <c r="F130" s="24"/>
      <c r="G130" s="24"/>
      <c r="H130" s="24"/>
      <c r="I130" s="24"/>
      <c r="J130" s="16"/>
      <c r="K130" s="16"/>
      <c r="L130" s="17"/>
      <c r="M130" s="17"/>
      <c r="N130" s="18"/>
      <c r="O130" s="18"/>
      <c r="P130" s="17"/>
      <c r="Q130" s="17"/>
      <c r="R130" s="18"/>
      <c r="S130" s="18"/>
      <c r="T130" s="18"/>
      <c r="U130" s="18"/>
      <c r="V130" s="18"/>
      <c r="W130" s="18"/>
    </row>
    <row r="131" spans="1:23" ht="12.75" hidden="1">
      <c r="A131" s="2"/>
      <c r="B131" s="24"/>
      <c r="C131" s="24"/>
      <c r="D131" s="24"/>
      <c r="E131" s="24"/>
      <c r="F131" s="24"/>
      <c r="G131" s="24"/>
      <c r="H131" s="24"/>
      <c r="I131" s="24"/>
      <c r="J131" s="16"/>
      <c r="K131" s="16"/>
      <c r="L131" s="17"/>
      <c r="M131" s="17"/>
      <c r="N131" s="18"/>
      <c r="O131" s="18"/>
      <c r="P131" s="17"/>
      <c r="Q131" s="17"/>
      <c r="R131" s="18"/>
      <c r="S131" s="18"/>
      <c r="T131" s="18"/>
      <c r="U131" s="18"/>
      <c r="V131" s="18"/>
      <c r="W131" s="18"/>
    </row>
    <row r="132" spans="1:23" ht="28.5" customHeight="1" hidden="1">
      <c r="A132" s="2"/>
      <c r="B132" s="24"/>
      <c r="C132" s="24"/>
      <c r="D132" s="24"/>
      <c r="E132" s="24"/>
      <c r="F132" s="24"/>
      <c r="G132" s="24"/>
      <c r="H132" s="24"/>
      <c r="I132" s="24"/>
      <c r="J132" s="16"/>
      <c r="K132" s="16"/>
      <c r="L132" s="17"/>
      <c r="M132" s="17"/>
      <c r="N132" s="18"/>
      <c r="O132" s="18"/>
      <c r="P132" s="17"/>
      <c r="Q132" s="17"/>
      <c r="R132" s="18"/>
      <c r="S132" s="18"/>
      <c r="T132" s="18"/>
      <c r="U132" s="18"/>
      <c r="V132" s="18"/>
      <c r="W132" s="18"/>
    </row>
    <row r="133" spans="1:23" ht="12.75" customHeight="1" hidden="1">
      <c r="A133" s="2"/>
      <c r="B133" s="24"/>
      <c r="C133" s="24"/>
      <c r="D133" s="24"/>
      <c r="E133" s="24"/>
      <c r="F133" s="24"/>
      <c r="G133" s="24"/>
      <c r="H133" s="24"/>
      <c r="I133" s="24"/>
      <c r="J133" s="16"/>
      <c r="K133" s="16"/>
      <c r="L133" s="17"/>
      <c r="M133" s="17"/>
      <c r="N133" s="18"/>
      <c r="O133" s="18"/>
      <c r="P133" s="17"/>
      <c r="Q133" s="17"/>
      <c r="R133" s="18"/>
      <c r="S133" s="18"/>
      <c r="T133" s="18"/>
      <c r="U133" s="18"/>
      <c r="V133" s="18"/>
      <c r="W133" s="18"/>
    </row>
    <row r="134" spans="1:23" ht="12.75" customHeight="1" hidden="1">
      <c r="A134" s="2"/>
      <c r="B134" s="24"/>
      <c r="C134" s="24"/>
      <c r="D134" s="24"/>
      <c r="E134" s="24"/>
      <c r="F134" s="24"/>
      <c r="G134" s="24"/>
      <c r="H134" s="24"/>
      <c r="I134" s="24"/>
      <c r="J134" s="16"/>
      <c r="K134" s="16"/>
      <c r="L134" s="17"/>
      <c r="M134" s="17"/>
      <c r="N134" s="18"/>
      <c r="O134" s="18"/>
      <c r="P134" s="17"/>
      <c r="Q134" s="17"/>
      <c r="R134" s="18"/>
      <c r="S134" s="18"/>
      <c r="T134" s="18"/>
      <c r="U134" s="18"/>
      <c r="V134" s="18"/>
      <c r="W134" s="18"/>
    </row>
    <row r="135" spans="1:23" ht="12.75" customHeight="1" hidden="1">
      <c r="A135" s="2"/>
      <c r="B135" s="24"/>
      <c r="C135" s="24"/>
      <c r="D135" s="24"/>
      <c r="E135" s="24"/>
      <c r="F135" s="24"/>
      <c r="G135" s="24"/>
      <c r="H135" s="24"/>
      <c r="I135" s="24"/>
      <c r="J135" s="16"/>
      <c r="K135" s="16"/>
      <c r="L135" s="17"/>
      <c r="M135" s="17"/>
      <c r="N135" s="18"/>
      <c r="O135" s="18"/>
      <c r="P135" s="17"/>
      <c r="Q135" s="17"/>
      <c r="R135" s="18"/>
      <c r="S135" s="18"/>
      <c r="T135" s="18"/>
      <c r="U135" s="18"/>
      <c r="V135" s="18"/>
      <c r="W135" s="18"/>
    </row>
    <row r="136" spans="1:23" ht="25.5" customHeight="1" hidden="1">
      <c r="A136" s="2"/>
      <c r="B136" s="24"/>
      <c r="C136" s="24"/>
      <c r="D136" s="24"/>
      <c r="E136" s="24"/>
      <c r="F136" s="24"/>
      <c r="G136" s="24"/>
      <c r="H136" s="24"/>
      <c r="I136" s="24"/>
      <c r="J136" s="16"/>
      <c r="K136" s="16"/>
      <c r="L136" s="17"/>
      <c r="M136" s="17"/>
      <c r="N136" s="18"/>
      <c r="O136" s="18"/>
      <c r="P136" s="17"/>
      <c r="Q136" s="17"/>
      <c r="R136" s="18"/>
      <c r="S136" s="18"/>
      <c r="T136" s="18"/>
      <c r="U136" s="18"/>
      <c r="V136" s="18"/>
      <c r="W136" s="18"/>
    </row>
    <row r="137" spans="1:23" ht="12.75" customHeight="1" hidden="1">
      <c r="A137" s="2"/>
      <c r="B137" s="24"/>
      <c r="C137" s="24"/>
      <c r="D137" s="24"/>
      <c r="E137" s="24"/>
      <c r="F137" s="24"/>
      <c r="G137" s="24"/>
      <c r="H137" s="24"/>
      <c r="I137" s="24"/>
      <c r="J137" s="16"/>
      <c r="K137" s="16"/>
      <c r="L137" s="17"/>
      <c r="M137" s="17"/>
      <c r="N137" s="18"/>
      <c r="O137" s="18"/>
      <c r="P137" s="17"/>
      <c r="Q137" s="17"/>
      <c r="R137" s="18"/>
      <c r="S137" s="18"/>
      <c r="T137" s="18"/>
      <c r="U137" s="18"/>
      <c r="V137" s="18"/>
      <c r="W137" s="18"/>
    </row>
    <row r="138" spans="1:23" ht="12.75" customHeight="1" hidden="1">
      <c r="A138" s="2"/>
      <c r="B138" s="24"/>
      <c r="C138" s="24"/>
      <c r="D138" s="24"/>
      <c r="E138" s="24"/>
      <c r="F138" s="24"/>
      <c r="G138" s="24"/>
      <c r="H138" s="24"/>
      <c r="I138" s="24"/>
      <c r="J138" s="16"/>
      <c r="K138" s="16"/>
      <c r="L138" s="17"/>
      <c r="M138" s="17"/>
      <c r="N138" s="18"/>
      <c r="O138" s="18"/>
      <c r="P138" s="17"/>
      <c r="Q138" s="17"/>
      <c r="R138" s="18"/>
      <c r="S138" s="18"/>
      <c r="T138" s="18"/>
      <c r="U138" s="18"/>
      <c r="V138" s="18"/>
      <c r="W138" s="18"/>
    </row>
    <row r="139" spans="1:23" ht="12.75" customHeight="1" hidden="1">
      <c r="A139" s="2"/>
      <c r="B139" s="24"/>
      <c r="C139" s="24"/>
      <c r="D139" s="24"/>
      <c r="E139" s="24"/>
      <c r="F139" s="24"/>
      <c r="G139" s="24"/>
      <c r="H139" s="24"/>
      <c r="I139" s="24"/>
      <c r="J139" s="16"/>
      <c r="K139" s="16"/>
      <c r="L139" s="17"/>
      <c r="M139" s="17"/>
      <c r="N139" s="18"/>
      <c r="O139" s="18"/>
      <c r="P139" s="17"/>
      <c r="Q139" s="17"/>
      <c r="R139" s="18"/>
      <c r="S139" s="18"/>
      <c r="T139" s="18"/>
      <c r="U139" s="18"/>
      <c r="V139" s="18"/>
      <c r="W139" s="18"/>
    </row>
    <row r="140" spans="1:23" ht="12.75" customHeight="1" hidden="1">
      <c r="A140" s="2"/>
      <c r="B140" s="24"/>
      <c r="C140" s="24"/>
      <c r="D140" s="24"/>
      <c r="E140" s="24"/>
      <c r="F140" s="24"/>
      <c r="G140" s="24"/>
      <c r="H140" s="24"/>
      <c r="I140" s="24"/>
      <c r="J140" s="16"/>
      <c r="K140" s="16"/>
      <c r="L140" s="17"/>
      <c r="M140" s="17"/>
      <c r="N140" s="18"/>
      <c r="O140" s="18"/>
      <c r="P140" s="17"/>
      <c r="Q140" s="17"/>
      <c r="R140" s="18"/>
      <c r="S140" s="18"/>
      <c r="T140" s="18"/>
      <c r="U140" s="18"/>
      <c r="V140" s="18"/>
      <c r="W140" s="18"/>
    </row>
    <row r="141" spans="1:23" ht="12.75" customHeight="1" hidden="1">
      <c r="A141" s="2"/>
      <c r="B141" s="24"/>
      <c r="C141" s="24"/>
      <c r="D141" s="24"/>
      <c r="E141" s="24"/>
      <c r="F141" s="24"/>
      <c r="G141" s="24"/>
      <c r="H141" s="24"/>
      <c r="I141" s="24"/>
      <c r="J141" s="16"/>
      <c r="K141" s="16"/>
      <c r="L141" s="17"/>
      <c r="M141" s="17"/>
      <c r="N141" s="18"/>
      <c r="O141" s="18"/>
      <c r="P141" s="17"/>
      <c r="Q141" s="17"/>
      <c r="R141" s="18"/>
      <c r="S141" s="18"/>
      <c r="T141" s="18"/>
      <c r="U141" s="18"/>
      <c r="V141" s="18"/>
      <c r="W141" s="18"/>
    </row>
    <row r="142" spans="1:23" s="7" customFormat="1" ht="12.75" customHeight="1" hidden="1">
      <c r="A142" s="3"/>
      <c r="B142" s="25"/>
      <c r="C142" s="25"/>
      <c r="D142" s="25"/>
      <c r="E142" s="25"/>
      <c r="F142" s="25"/>
      <c r="G142" s="25"/>
      <c r="H142" s="25"/>
      <c r="I142" s="25"/>
      <c r="J142" s="26"/>
      <c r="K142" s="26"/>
      <c r="L142" s="27"/>
      <c r="M142" s="27"/>
      <c r="N142" s="28"/>
      <c r="O142" s="28"/>
      <c r="P142" s="27"/>
      <c r="Q142" s="27"/>
      <c r="R142" s="28"/>
      <c r="S142" s="28"/>
      <c r="T142" s="28"/>
      <c r="U142" s="28"/>
      <c r="V142" s="28"/>
      <c r="W142" s="28"/>
    </row>
    <row r="143" spans="1:23" ht="25.5" customHeight="1" hidden="1">
      <c r="A143" s="2"/>
      <c r="B143" s="24"/>
      <c r="C143" s="24"/>
      <c r="D143" s="24"/>
      <c r="E143" s="24"/>
      <c r="F143" s="24"/>
      <c r="G143" s="24"/>
      <c r="H143" s="24"/>
      <c r="I143" s="24"/>
      <c r="J143" s="16"/>
      <c r="K143" s="16"/>
      <c r="L143" s="17"/>
      <c r="M143" s="17"/>
      <c r="N143" s="15"/>
      <c r="O143" s="15"/>
      <c r="P143" s="17"/>
      <c r="Q143" s="17"/>
      <c r="R143" s="18"/>
      <c r="S143" s="18"/>
      <c r="T143" s="18"/>
      <c r="U143" s="18"/>
      <c r="V143" s="18"/>
      <c r="W143" s="18"/>
    </row>
    <row r="144" spans="1:23" ht="27" customHeight="1" hidden="1">
      <c r="A144" s="2"/>
      <c r="B144" s="24"/>
      <c r="C144" s="24"/>
      <c r="D144" s="24"/>
      <c r="E144" s="24"/>
      <c r="F144" s="24"/>
      <c r="G144" s="24"/>
      <c r="H144" s="24"/>
      <c r="I144" s="24"/>
      <c r="J144" s="16"/>
      <c r="K144" s="16"/>
      <c r="L144" s="17"/>
      <c r="M144" s="17"/>
      <c r="N144" s="15"/>
      <c r="O144" s="15"/>
      <c r="P144" s="17"/>
      <c r="Q144" s="17"/>
      <c r="R144" s="18"/>
      <c r="S144" s="18"/>
      <c r="T144" s="18"/>
      <c r="U144" s="18"/>
      <c r="V144" s="18"/>
      <c r="W144" s="18"/>
    </row>
    <row r="145" spans="1:23" ht="12.75" customHeight="1" hidden="1">
      <c r="A145" s="2"/>
      <c r="B145" s="24"/>
      <c r="C145" s="24"/>
      <c r="D145" s="24"/>
      <c r="E145" s="24"/>
      <c r="F145" s="24"/>
      <c r="G145" s="24"/>
      <c r="H145" s="24"/>
      <c r="I145" s="24"/>
      <c r="J145" s="16"/>
      <c r="K145" s="16"/>
      <c r="L145" s="17"/>
      <c r="M145" s="17"/>
      <c r="N145" s="15"/>
      <c r="O145" s="15"/>
      <c r="P145" s="17"/>
      <c r="Q145" s="17"/>
      <c r="R145" s="18"/>
      <c r="S145" s="18"/>
      <c r="T145" s="18"/>
      <c r="U145" s="18"/>
      <c r="V145" s="18"/>
      <c r="W145" s="18"/>
    </row>
    <row r="146" spans="1:23" ht="12.75" customHeight="1" hidden="1">
      <c r="A146" s="2"/>
      <c r="B146" s="24"/>
      <c r="C146" s="24"/>
      <c r="D146" s="24"/>
      <c r="E146" s="24"/>
      <c r="F146" s="24"/>
      <c r="G146" s="24"/>
      <c r="H146" s="24"/>
      <c r="I146" s="24"/>
      <c r="J146" s="16"/>
      <c r="K146" s="16"/>
      <c r="L146" s="17"/>
      <c r="M146" s="17"/>
      <c r="N146" s="15"/>
      <c r="O146" s="15"/>
      <c r="P146" s="17"/>
      <c r="Q146" s="17"/>
      <c r="R146" s="18"/>
      <c r="S146" s="18"/>
      <c r="T146" s="18"/>
      <c r="U146" s="18"/>
      <c r="V146" s="18"/>
      <c r="W146" s="18"/>
    </row>
    <row r="147" spans="1:23" ht="12.75" customHeight="1" hidden="1">
      <c r="A147" s="2"/>
      <c r="B147" s="24"/>
      <c r="C147" s="24"/>
      <c r="D147" s="24"/>
      <c r="E147" s="24"/>
      <c r="F147" s="24"/>
      <c r="G147" s="24"/>
      <c r="H147" s="24"/>
      <c r="I147" s="24"/>
      <c r="J147" s="16"/>
      <c r="K147" s="16"/>
      <c r="L147" s="17"/>
      <c r="M147" s="17"/>
      <c r="N147" s="18"/>
      <c r="O147" s="18"/>
      <c r="P147" s="17"/>
      <c r="Q147" s="17"/>
      <c r="R147" s="18"/>
      <c r="S147" s="18"/>
      <c r="T147" s="18"/>
      <c r="U147" s="18"/>
      <c r="V147" s="18"/>
      <c r="W147" s="18"/>
    </row>
    <row r="148" spans="1:23" ht="24.75" customHeight="1" hidden="1">
      <c r="A148" s="2"/>
      <c r="B148" s="24"/>
      <c r="C148" s="24"/>
      <c r="D148" s="24"/>
      <c r="E148" s="24"/>
      <c r="F148" s="24"/>
      <c r="G148" s="24"/>
      <c r="H148" s="24"/>
      <c r="I148" s="24"/>
      <c r="J148" s="16"/>
      <c r="K148" s="16"/>
      <c r="L148" s="17"/>
      <c r="M148" s="17"/>
      <c r="N148" s="18"/>
      <c r="O148" s="18"/>
      <c r="P148" s="17"/>
      <c r="Q148" s="17"/>
      <c r="R148" s="18"/>
      <c r="S148" s="18"/>
      <c r="T148" s="18"/>
      <c r="U148" s="18"/>
      <c r="V148" s="18"/>
      <c r="W148" s="18"/>
    </row>
    <row r="149" spans="1:23" ht="26.25" customHeight="1" hidden="1">
      <c r="A149" s="2"/>
      <c r="B149" s="24"/>
      <c r="C149" s="24"/>
      <c r="D149" s="24"/>
      <c r="E149" s="24"/>
      <c r="F149" s="24"/>
      <c r="G149" s="24"/>
      <c r="H149" s="24"/>
      <c r="I149" s="24"/>
      <c r="J149" s="16"/>
      <c r="K149" s="16"/>
      <c r="L149" s="17"/>
      <c r="M149" s="17"/>
      <c r="N149" s="18"/>
      <c r="O149" s="18"/>
      <c r="P149" s="17"/>
      <c r="Q149" s="17"/>
      <c r="R149" s="18"/>
      <c r="S149" s="18"/>
      <c r="T149" s="18"/>
      <c r="U149" s="18"/>
      <c r="V149" s="18"/>
      <c r="W149" s="18"/>
    </row>
    <row r="150" spans="1:23" ht="27.75" customHeight="1" hidden="1">
      <c r="A150" s="2"/>
      <c r="B150" s="24"/>
      <c r="C150" s="24"/>
      <c r="D150" s="24"/>
      <c r="E150" s="24"/>
      <c r="F150" s="24"/>
      <c r="G150" s="24"/>
      <c r="H150" s="24"/>
      <c r="I150" s="24"/>
      <c r="J150" s="16"/>
      <c r="K150" s="16"/>
      <c r="L150" s="17"/>
      <c r="M150" s="17"/>
      <c r="N150" s="18"/>
      <c r="O150" s="18"/>
      <c r="P150" s="17"/>
      <c r="Q150" s="17"/>
      <c r="R150" s="18"/>
      <c r="S150" s="18"/>
      <c r="T150" s="18"/>
      <c r="U150" s="18"/>
      <c r="V150" s="18"/>
      <c r="W150" s="18"/>
    </row>
    <row r="151" spans="1:23" ht="25.5" customHeight="1" hidden="1">
      <c r="A151" s="2"/>
      <c r="B151" s="24"/>
      <c r="C151" s="24"/>
      <c r="D151" s="24"/>
      <c r="E151" s="24"/>
      <c r="F151" s="24"/>
      <c r="G151" s="24"/>
      <c r="H151" s="24"/>
      <c r="I151" s="24"/>
      <c r="J151" s="16"/>
      <c r="K151" s="16"/>
      <c r="L151" s="17"/>
      <c r="M151" s="17"/>
      <c r="N151" s="18"/>
      <c r="O151" s="18"/>
      <c r="P151" s="17"/>
      <c r="Q151" s="17"/>
      <c r="R151" s="18"/>
      <c r="S151" s="18"/>
      <c r="T151" s="18"/>
      <c r="U151" s="18"/>
      <c r="V151" s="18"/>
      <c r="W151" s="18"/>
    </row>
    <row r="152" spans="1:23" ht="26.25" customHeight="1" hidden="1">
      <c r="A152" s="2"/>
      <c r="B152" s="24"/>
      <c r="C152" s="24"/>
      <c r="D152" s="24"/>
      <c r="E152" s="24"/>
      <c r="F152" s="24"/>
      <c r="G152" s="24"/>
      <c r="H152" s="24"/>
      <c r="I152" s="24"/>
      <c r="J152" s="16"/>
      <c r="K152" s="16"/>
      <c r="L152" s="17"/>
      <c r="M152" s="17"/>
      <c r="N152" s="18"/>
      <c r="O152" s="18"/>
      <c r="P152" s="17"/>
      <c r="Q152" s="17"/>
      <c r="R152" s="18"/>
      <c r="S152" s="18"/>
      <c r="T152" s="18"/>
      <c r="U152" s="18"/>
      <c r="V152" s="18"/>
      <c r="W152" s="18"/>
    </row>
    <row r="153" spans="1:23" ht="26.25" customHeight="1" hidden="1">
      <c r="A153" s="2"/>
      <c r="B153" s="24"/>
      <c r="C153" s="24"/>
      <c r="D153" s="24"/>
      <c r="E153" s="24"/>
      <c r="F153" s="24"/>
      <c r="G153" s="24"/>
      <c r="H153" s="24"/>
      <c r="I153" s="24"/>
      <c r="J153" s="16"/>
      <c r="K153" s="16"/>
      <c r="L153" s="17"/>
      <c r="M153" s="17"/>
      <c r="N153" s="18"/>
      <c r="O153" s="18"/>
      <c r="P153" s="17"/>
      <c r="Q153" s="17"/>
      <c r="R153" s="18"/>
      <c r="S153" s="18"/>
      <c r="T153" s="18"/>
      <c r="U153" s="18"/>
      <c r="V153" s="18"/>
      <c r="W153" s="18"/>
    </row>
    <row r="154" spans="1:23" ht="12.75" customHeight="1" hidden="1">
      <c r="A154" s="2"/>
      <c r="B154" s="24"/>
      <c r="C154" s="24"/>
      <c r="D154" s="24"/>
      <c r="E154" s="24"/>
      <c r="F154" s="24"/>
      <c r="G154" s="24"/>
      <c r="H154" s="24"/>
      <c r="I154" s="24"/>
      <c r="J154" s="16"/>
      <c r="K154" s="16"/>
      <c r="L154" s="17"/>
      <c r="M154" s="17"/>
      <c r="N154" s="18"/>
      <c r="O154" s="18"/>
      <c r="P154" s="17"/>
      <c r="Q154" s="17"/>
      <c r="R154" s="18"/>
      <c r="S154" s="18"/>
      <c r="T154" s="18"/>
      <c r="U154" s="18"/>
      <c r="V154" s="18"/>
      <c r="W154" s="18"/>
    </row>
    <row r="155" spans="1:23" ht="12.75" customHeight="1" hidden="1">
      <c r="A155" s="2"/>
      <c r="B155" s="24"/>
      <c r="C155" s="24"/>
      <c r="D155" s="24"/>
      <c r="E155" s="24"/>
      <c r="F155" s="24"/>
      <c r="G155" s="24"/>
      <c r="H155" s="24"/>
      <c r="I155" s="24"/>
      <c r="J155" s="16"/>
      <c r="K155" s="16"/>
      <c r="L155" s="17"/>
      <c r="M155" s="17"/>
      <c r="N155" s="18"/>
      <c r="O155" s="18"/>
      <c r="P155" s="17"/>
      <c r="Q155" s="17"/>
      <c r="R155" s="18"/>
      <c r="S155" s="18"/>
      <c r="T155" s="18"/>
      <c r="U155" s="18"/>
      <c r="V155" s="18"/>
      <c r="W155" s="18"/>
    </row>
    <row r="156" spans="1:23" ht="12.75" customHeight="1" hidden="1">
      <c r="A156" s="2"/>
      <c r="B156" s="24"/>
      <c r="C156" s="24"/>
      <c r="D156" s="24"/>
      <c r="E156" s="24"/>
      <c r="F156" s="24"/>
      <c r="G156" s="24"/>
      <c r="H156" s="24"/>
      <c r="I156" s="24"/>
      <c r="J156" s="16"/>
      <c r="K156" s="16"/>
      <c r="L156" s="17"/>
      <c r="M156" s="17"/>
      <c r="N156" s="18"/>
      <c r="O156" s="18"/>
      <c r="P156" s="17"/>
      <c r="Q156" s="17"/>
      <c r="R156" s="18"/>
      <c r="S156" s="18"/>
      <c r="T156" s="18"/>
      <c r="U156" s="18"/>
      <c r="V156" s="18"/>
      <c r="W156" s="18"/>
    </row>
    <row r="157" spans="1:23" ht="12.75" customHeight="1" hidden="1">
      <c r="A157" s="2"/>
      <c r="B157" s="24"/>
      <c r="C157" s="24"/>
      <c r="D157" s="24"/>
      <c r="E157" s="24"/>
      <c r="F157" s="24"/>
      <c r="G157" s="24"/>
      <c r="H157" s="24"/>
      <c r="I157" s="24"/>
      <c r="J157" s="16"/>
      <c r="K157" s="16"/>
      <c r="L157" s="17"/>
      <c r="M157" s="17"/>
      <c r="N157" s="18"/>
      <c r="O157" s="18"/>
      <c r="P157" s="17"/>
      <c r="Q157" s="17"/>
      <c r="R157" s="18"/>
      <c r="S157" s="18"/>
      <c r="T157" s="18"/>
      <c r="U157" s="18"/>
      <c r="V157" s="18"/>
      <c r="W157" s="18"/>
    </row>
    <row r="158" spans="1:23" ht="12.75" customHeight="1" hidden="1">
      <c r="A158" s="2"/>
      <c r="B158" s="24"/>
      <c r="C158" s="24"/>
      <c r="D158" s="24"/>
      <c r="E158" s="24"/>
      <c r="F158" s="24"/>
      <c r="G158" s="24"/>
      <c r="H158" s="24"/>
      <c r="I158" s="24"/>
      <c r="J158" s="16"/>
      <c r="K158" s="16"/>
      <c r="L158" s="17"/>
      <c r="M158" s="17"/>
      <c r="N158" s="18"/>
      <c r="O158" s="18"/>
      <c r="P158" s="17"/>
      <c r="Q158" s="17"/>
      <c r="R158" s="18"/>
      <c r="S158" s="18"/>
      <c r="T158" s="18"/>
      <c r="U158" s="18"/>
      <c r="V158" s="18"/>
      <c r="W158" s="18"/>
    </row>
    <row r="159" spans="1:23" ht="12.75" customHeight="1" hidden="1">
      <c r="A159" s="2"/>
      <c r="B159" s="24"/>
      <c r="C159" s="24"/>
      <c r="D159" s="24"/>
      <c r="E159" s="24"/>
      <c r="F159" s="24"/>
      <c r="G159" s="24"/>
      <c r="H159" s="24"/>
      <c r="I159" s="24"/>
      <c r="J159" s="16"/>
      <c r="K159" s="16"/>
      <c r="L159" s="17"/>
      <c r="M159" s="17"/>
      <c r="N159" s="18"/>
      <c r="O159" s="18"/>
      <c r="P159" s="17"/>
      <c r="Q159" s="17"/>
      <c r="R159" s="18"/>
      <c r="S159" s="18"/>
      <c r="T159" s="18"/>
      <c r="U159" s="18"/>
      <c r="V159" s="18"/>
      <c r="W159" s="18"/>
    </row>
    <row r="160" spans="1:23" ht="12.75" customHeight="1" hidden="1">
      <c r="A160" s="2"/>
      <c r="B160" s="24"/>
      <c r="C160" s="24"/>
      <c r="D160" s="24"/>
      <c r="E160" s="24"/>
      <c r="F160" s="24"/>
      <c r="G160" s="24"/>
      <c r="H160" s="24"/>
      <c r="I160" s="24"/>
      <c r="J160" s="16"/>
      <c r="K160" s="16"/>
      <c r="L160" s="17"/>
      <c r="M160" s="17"/>
      <c r="N160" s="18"/>
      <c r="O160" s="18"/>
      <c r="P160" s="17"/>
      <c r="Q160" s="17"/>
      <c r="R160" s="18"/>
      <c r="S160" s="18"/>
      <c r="T160" s="18"/>
      <c r="U160" s="18"/>
      <c r="V160" s="18"/>
      <c r="W160" s="18"/>
    </row>
    <row r="161" spans="1:23" ht="27" customHeight="1" hidden="1">
      <c r="A161" s="2"/>
      <c r="B161" s="24"/>
      <c r="C161" s="24"/>
      <c r="D161" s="24"/>
      <c r="E161" s="24"/>
      <c r="F161" s="24"/>
      <c r="G161" s="24"/>
      <c r="H161" s="24"/>
      <c r="I161" s="24"/>
      <c r="J161" s="16"/>
      <c r="K161" s="16"/>
      <c r="L161" s="17"/>
      <c r="M161" s="17"/>
      <c r="N161" s="18"/>
      <c r="O161" s="18"/>
      <c r="P161" s="17"/>
      <c r="Q161" s="17"/>
      <c r="R161" s="18"/>
      <c r="S161" s="18"/>
      <c r="T161" s="18"/>
      <c r="U161" s="18"/>
      <c r="V161" s="18"/>
      <c r="W161" s="18"/>
    </row>
    <row r="162" spans="1:23" ht="12.75" customHeight="1" hidden="1">
      <c r="A162" s="2"/>
      <c r="B162" s="24"/>
      <c r="C162" s="24"/>
      <c r="D162" s="24"/>
      <c r="E162" s="24"/>
      <c r="F162" s="24"/>
      <c r="G162" s="24"/>
      <c r="H162" s="24"/>
      <c r="I162" s="24"/>
      <c r="J162" s="16"/>
      <c r="K162" s="16"/>
      <c r="L162" s="17"/>
      <c r="M162" s="17"/>
      <c r="N162" s="18"/>
      <c r="O162" s="18"/>
      <c r="P162" s="17"/>
      <c r="Q162" s="17"/>
      <c r="R162" s="18"/>
      <c r="S162" s="18"/>
      <c r="T162" s="18"/>
      <c r="U162" s="18"/>
      <c r="V162" s="18"/>
      <c r="W162" s="18"/>
    </row>
    <row r="163" spans="1:23" ht="27" customHeight="1" hidden="1">
      <c r="A163" s="2"/>
      <c r="B163" s="24"/>
      <c r="C163" s="24"/>
      <c r="D163" s="24"/>
      <c r="E163" s="24"/>
      <c r="F163" s="24"/>
      <c r="G163" s="24"/>
      <c r="H163" s="24"/>
      <c r="I163" s="24"/>
      <c r="J163" s="16"/>
      <c r="K163" s="16"/>
      <c r="L163" s="17"/>
      <c r="M163" s="17"/>
      <c r="N163" s="18"/>
      <c r="O163" s="18"/>
      <c r="P163" s="17"/>
      <c r="Q163" s="17"/>
      <c r="R163" s="18"/>
      <c r="S163" s="18"/>
      <c r="T163" s="18"/>
      <c r="U163" s="18"/>
      <c r="V163" s="18"/>
      <c r="W163" s="18"/>
    </row>
    <row r="164" spans="1:23" ht="26.25" customHeight="1" hidden="1">
      <c r="A164" s="2"/>
      <c r="B164" s="24"/>
      <c r="C164" s="24"/>
      <c r="D164" s="24"/>
      <c r="E164" s="24"/>
      <c r="F164" s="24"/>
      <c r="G164" s="24"/>
      <c r="H164" s="24"/>
      <c r="I164" s="24"/>
      <c r="J164" s="16"/>
      <c r="K164" s="16"/>
      <c r="L164" s="17"/>
      <c r="M164" s="17"/>
      <c r="N164" s="18"/>
      <c r="O164" s="18"/>
      <c r="P164" s="17"/>
      <c r="Q164" s="17"/>
      <c r="R164" s="18"/>
      <c r="S164" s="18"/>
      <c r="T164" s="18"/>
      <c r="U164" s="18"/>
      <c r="V164" s="18"/>
      <c r="W164" s="18"/>
    </row>
    <row r="165" spans="1:23" ht="27" customHeight="1" hidden="1">
      <c r="A165" s="2"/>
      <c r="B165" s="24"/>
      <c r="C165" s="24"/>
      <c r="D165" s="24"/>
      <c r="E165" s="24"/>
      <c r="F165" s="24"/>
      <c r="G165" s="24"/>
      <c r="H165" s="24"/>
      <c r="I165" s="24"/>
      <c r="J165" s="16"/>
      <c r="K165" s="16"/>
      <c r="L165" s="17"/>
      <c r="M165" s="17"/>
      <c r="N165" s="18"/>
      <c r="O165" s="18"/>
      <c r="P165" s="17"/>
      <c r="Q165" s="17"/>
      <c r="R165" s="18"/>
      <c r="S165" s="18"/>
      <c r="T165" s="18"/>
      <c r="U165" s="18"/>
      <c r="V165" s="18"/>
      <c r="W165" s="18"/>
    </row>
    <row r="166" spans="1:23" ht="24.75" customHeight="1" hidden="1">
      <c r="A166" s="2"/>
      <c r="B166" s="24"/>
      <c r="C166" s="24"/>
      <c r="D166" s="24"/>
      <c r="E166" s="24"/>
      <c r="F166" s="24"/>
      <c r="G166" s="24"/>
      <c r="H166" s="24"/>
      <c r="I166" s="24"/>
      <c r="J166" s="16"/>
      <c r="K166" s="16"/>
      <c r="L166" s="17"/>
      <c r="M166" s="17"/>
      <c r="N166" s="18"/>
      <c r="O166" s="18"/>
      <c r="P166" s="17"/>
      <c r="Q166" s="17"/>
      <c r="R166" s="18"/>
      <c r="S166" s="18"/>
      <c r="T166" s="18"/>
      <c r="U166" s="18"/>
      <c r="V166" s="18"/>
      <c r="W166" s="18"/>
    </row>
    <row r="167" spans="1:23" ht="26.25" customHeight="1" hidden="1">
      <c r="A167" s="2"/>
      <c r="B167" s="24"/>
      <c r="C167" s="24"/>
      <c r="D167" s="24"/>
      <c r="E167" s="24"/>
      <c r="F167" s="24"/>
      <c r="G167" s="24"/>
      <c r="H167" s="24"/>
      <c r="I167" s="24"/>
      <c r="J167" s="16"/>
      <c r="K167" s="16"/>
      <c r="L167" s="17"/>
      <c r="M167" s="17"/>
      <c r="N167" s="18"/>
      <c r="O167" s="18"/>
      <c r="P167" s="17"/>
      <c r="Q167" s="17"/>
      <c r="R167" s="18"/>
      <c r="S167" s="18"/>
      <c r="T167" s="18"/>
      <c r="U167" s="18"/>
      <c r="V167" s="18"/>
      <c r="W167" s="18"/>
    </row>
    <row r="168" spans="1:23" ht="12.75" customHeight="1" hidden="1">
      <c r="A168" s="2"/>
      <c r="B168" s="24"/>
      <c r="C168" s="24"/>
      <c r="D168" s="24"/>
      <c r="E168" s="24"/>
      <c r="F168" s="24"/>
      <c r="G168" s="24"/>
      <c r="H168" s="24"/>
      <c r="I168" s="24"/>
      <c r="J168" s="16"/>
      <c r="K168" s="16"/>
      <c r="L168" s="17"/>
      <c r="M168" s="17"/>
      <c r="N168" s="18"/>
      <c r="O168" s="18"/>
      <c r="P168" s="17"/>
      <c r="Q168" s="17"/>
      <c r="R168" s="18"/>
      <c r="S168" s="18"/>
      <c r="T168" s="18"/>
      <c r="U168" s="18"/>
      <c r="V168" s="18"/>
      <c r="W168" s="18"/>
    </row>
    <row r="169" spans="1:23" ht="27" customHeight="1" hidden="1">
      <c r="A169" s="2"/>
      <c r="B169" s="24"/>
      <c r="C169" s="24"/>
      <c r="D169" s="24"/>
      <c r="E169" s="24"/>
      <c r="F169" s="24"/>
      <c r="G169" s="24"/>
      <c r="H169" s="24"/>
      <c r="I169" s="24"/>
      <c r="J169" s="16"/>
      <c r="K169" s="16"/>
      <c r="L169" s="17"/>
      <c r="M169" s="17"/>
      <c r="N169" s="18"/>
      <c r="O169" s="18"/>
      <c r="P169" s="17"/>
      <c r="Q169" s="17"/>
      <c r="R169" s="18"/>
      <c r="S169" s="18"/>
      <c r="T169" s="18"/>
      <c r="U169" s="18"/>
      <c r="V169" s="18"/>
      <c r="W169" s="18"/>
    </row>
    <row r="170" spans="1:23" ht="25.5" customHeight="1" hidden="1">
      <c r="A170" s="2"/>
      <c r="B170" s="24"/>
      <c r="C170" s="24"/>
      <c r="D170" s="24"/>
      <c r="E170" s="24"/>
      <c r="F170" s="24"/>
      <c r="G170" s="24"/>
      <c r="H170" s="24"/>
      <c r="I170" s="24"/>
      <c r="J170" s="16"/>
      <c r="K170" s="16"/>
      <c r="L170" s="17"/>
      <c r="M170" s="17"/>
      <c r="N170" s="18"/>
      <c r="O170" s="18"/>
      <c r="P170" s="17"/>
      <c r="Q170" s="17"/>
      <c r="R170" s="18"/>
      <c r="S170" s="18"/>
      <c r="T170" s="18"/>
      <c r="U170" s="18"/>
      <c r="V170" s="18"/>
      <c r="W170" s="18"/>
    </row>
    <row r="171" spans="1:23" ht="31.5" customHeight="1" hidden="1">
      <c r="A171" s="2"/>
      <c r="B171" s="24"/>
      <c r="C171" s="24"/>
      <c r="D171" s="24"/>
      <c r="E171" s="24"/>
      <c r="F171" s="24"/>
      <c r="G171" s="24"/>
      <c r="H171" s="24"/>
      <c r="I171" s="24"/>
      <c r="J171" s="16"/>
      <c r="K171" s="16"/>
      <c r="L171" s="17"/>
      <c r="M171" s="17"/>
      <c r="N171" s="18"/>
      <c r="O171" s="18"/>
      <c r="P171" s="17"/>
      <c r="Q171" s="17"/>
      <c r="R171" s="18"/>
      <c r="S171" s="18"/>
      <c r="T171" s="18"/>
      <c r="U171" s="18"/>
      <c r="V171" s="18"/>
      <c r="W171" s="18"/>
    </row>
    <row r="172" spans="1:23" ht="12.75" customHeight="1" hidden="1">
      <c r="A172" s="2"/>
      <c r="B172" s="24"/>
      <c r="C172" s="24"/>
      <c r="D172" s="24"/>
      <c r="E172" s="24"/>
      <c r="F172" s="24"/>
      <c r="G172" s="24"/>
      <c r="H172" s="24"/>
      <c r="I172" s="24"/>
      <c r="J172" s="16"/>
      <c r="K172" s="16"/>
      <c r="L172" s="17"/>
      <c r="M172" s="17"/>
      <c r="N172" s="18"/>
      <c r="O172" s="18"/>
      <c r="P172" s="17"/>
      <c r="Q172" s="17"/>
      <c r="R172" s="18"/>
      <c r="S172" s="18"/>
      <c r="T172" s="18"/>
      <c r="U172" s="18"/>
      <c r="V172" s="18"/>
      <c r="W172" s="18"/>
    </row>
    <row r="173" spans="1:23" ht="12.75" customHeight="1" hidden="1">
      <c r="A173" s="2"/>
      <c r="B173" s="24"/>
      <c r="C173" s="24"/>
      <c r="D173" s="24"/>
      <c r="E173" s="24"/>
      <c r="F173" s="24"/>
      <c r="G173" s="24"/>
      <c r="H173" s="24"/>
      <c r="I173" s="24"/>
      <c r="J173" s="16"/>
      <c r="K173" s="16"/>
      <c r="L173" s="17"/>
      <c r="M173" s="17"/>
      <c r="N173" s="18"/>
      <c r="O173" s="18"/>
      <c r="P173" s="17"/>
      <c r="Q173" s="17"/>
      <c r="R173" s="18"/>
      <c r="S173" s="18"/>
      <c r="T173" s="18"/>
      <c r="U173" s="18"/>
      <c r="V173" s="18"/>
      <c r="W173" s="18"/>
    </row>
    <row r="174" spans="1:23" ht="27.75" customHeight="1" hidden="1">
      <c r="A174" s="2"/>
      <c r="B174" s="24"/>
      <c r="C174" s="24"/>
      <c r="D174" s="24"/>
      <c r="E174" s="24"/>
      <c r="F174" s="24"/>
      <c r="G174" s="24"/>
      <c r="H174" s="24"/>
      <c r="I174" s="24"/>
      <c r="J174" s="16"/>
      <c r="K174" s="16"/>
      <c r="L174" s="17"/>
      <c r="M174" s="17"/>
      <c r="N174" s="18"/>
      <c r="O174" s="18"/>
      <c r="P174" s="17"/>
      <c r="Q174" s="17"/>
      <c r="R174" s="18"/>
      <c r="S174" s="18"/>
      <c r="T174" s="18"/>
      <c r="U174" s="18"/>
      <c r="V174" s="18"/>
      <c r="W174" s="18"/>
    </row>
    <row r="175" spans="1:23" ht="12.75" customHeight="1" hidden="1">
      <c r="A175" s="2"/>
      <c r="B175" s="24"/>
      <c r="C175" s="24"/>
      <c r="D175" s="24"/>
      <c r="E175" s="24"/>
      <c r="F175" s="24"/>
      <c r="G175" s="24"/>
      <c r="H175" s="24"/>
      <c r="I175" s="24"/>
      <c r="J175" s="16"/>
      <c r="K175" s="16"/>
      <c r="L175" s="17"/>
      <c r="M175" s="17"/>
      <c r="N175" s="18"/>
      <c r="O175" s="18"/>
      <c r="P175" s="17"/>
      <c r="Q175" s="17"/>
      <c r="R175" s="18"/>
      <c r="S175" s="18"/>
      <c r="T175" s="18"/>
      <c r="U175" s="18"/>
      <c r="V175" s="18"/>
      <c r="W175" s="18"/>
    </row>
    <row r="176" spans="1:23" ht="27" customHeight="1" hidden="1">
      <c r="A176" s="2"/>
      <c r="B176" s="24"/>
      <c r="C176" s="24"/>
      <c r="D176" s="24"/>
      <c r="E176" s="24"/>
      <c r="F176" s="24"/>
      <c r="G176" s="24"/>
      <c r="H176" s="24"/>
      <c r="I176" s="24"/>
      <c r="J176" s="16"/>
      <c r="K176" s="16"/>
      <c r="L176" s="17"/>
      <c r="M176" s="17"/>
      <c r="N176" s="18"/>
      <c r="O176" s="18"/>
      <c r="P176" s="17"/>
      <c r="Q176" s="17"/>
      <c r="R176" s="18"/>
      <c r="S176" s="18"/>
      <c r="T176" s="18"/>
      <c r="U176" s="18"/>
      <c r="V176" s="18"/>
      <c r="W176" s="18"/>
    </row>
    <row r="177" spans="1:23" ht="27" customHeight="1" hidden="1">
      <c r="A177" s="2"/>
      <c r="B177" s="24"/>
      <c r="C177" s="24"/>
      <c r="D177" s="24"/>
      <c r="E177" s="24"/>
      <c r="F177" s="24"/>
      <c r="G177" s="24"/>
      <c r="H177" s="24"/>
      <c r="I177" s="24"/>
      <c r="J177" s="16"/>
      <c r="K177" s="16"/>
      <c r="L177" s="17"/>
      <c r="M177" s="17"/>
      <c r="N177" s="18"/>
      <c r="O177" s="18"/>
      <c r="P177" s="17"/>
      <c r="Q177" s="17"/>
      <c r="R177" s="18"/>
      <c r="S177" s="18"/>
      <c r="T177" s="18"/>
      <c r="U177" s="18"/>
      <c r="V177" s="18"/>
      <c r="W177" s="18"/>
    </row>
    <row r="178" spans="1:23" ht="12.75" hidden="1">
      <c r="A178" s="2"/>
      <c r="B178" s="24"/>
      <c r="C178" s="24"/>
      <c r="D178" s="24"/>
      <c r="E178" s="24"/>
      <c r="F178" s="24"/>
      <c r="G178" s="24"/>
      <c r="H178" s="24"/>
      <c r="I178" s="24"/>
      <c r="J178" s="16"/>
      <c r="K178" s="16"/>
      <c r="L178" s="17"/>
      <c r="M178" s="17"/>
      <c r="N178" s="18"/>
      <c r="O178" s="18"/>
      <c r="P178" s="17"/>
      <c r="Q178" s="17"/>
      <c r="R178" s="18"/>
      <c r="S178" s="18"/>
      <c r="T178" s="18"/>
      <c r="U178" s="18"/>
      <c r="V178" s="18"/>
      <c r="W178" s="18"/>
    </row>
    <row r="179" spans="1:23" ht="23.25" customHeight="1" hidden="1">
      <c r="A179" s="2"/>
      <c r="B179" s="24"/>
      <c r="C179" s="24"/>
      <c r="D179" s="24"/>
      <c r="E179" s="24"/>
      <c r="F179" s="24"/>
      <c r="G179" s="24"/>
      <c r="H179" s="24"/>
      <c r="I179" s="24"/>
      <c r="J179" s="16"/>
      <c r="K179" s="16"/>
      <c r="L179" s="17"/>
      <c r="M179" s="17"/>
      <c r="N179" s="18"/>
      <c r="O179" s="18"/>
      <c r="P179" s="17"/>
      <c r="Q179" s="17"/>
      <c r="R179" s="18"/>
      <c r="S179" s="18"/>
      <c r="T179" s="18"/>
      <c r="U179" s="18"/>
      <c r="V179" s="18"/>
      <c r="W179" s="18"/>
    </row>
    <row r="180" spans="1:23" ht="12.75" hidden="1">
      <c r="A180" s="6"/>
      <c r="B180" s="29"/>
      <c r="C180" s="29"/>
      <c r="D180" s="29"/>
      <c r="E180" s="29"/>
      <c r="F180" s="29"/>
      <c r="G180" s="29"/>
      <c r="H180" s="29"/>
      <c r="I180" s="29"/>
      <c r="J180" s="30"/>
      <c r="K180" s="30"/>
      <c r="L180" s="30"/>
      <c r="M180" s="30"/>
      <c r="N180" s="30"/>
      <c r="O180" s="30"/>
      <c r="P180" s="30"/>
      <c r="Q180" s="30"/>
      <c r="R180" s="31"/>
      <c r="S180" s="31"/>
      <c r="T180" s="31"/>
      <c r="U180" s="31"/>
      <c r="V180" s="31"/>
      <c r="W180" s="31"/>
    </row>
    <row r="181" ht="12.75" hidden="1"/>
    <row r="182" spans="1:26" ht="12.75" hidden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2.75" hidden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2.75" hidden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2.75" hidden="1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</row>
    <row r="186" spans="1:26" ht="12.75" hidden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48"/>
      <c r="N186" s="49"/>
      <c r="O186" s="50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52.5" customHeight="1" hidden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51"/>
      <c r="N187" s="52"/>
      <c r="O187" s="53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2.75" hidden="1">
      <c r="A188" s="5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66"/>
      <c r="N188" s="67"/>
      <c r="O188" s="68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2.75" hidden="1">
      <c r="A189" s="2"/>
      <c r="B189" s="24"/>
      <c r="C189" s="24"/>
      <c r="D189" s="24"/>
      <c r="E189" s="24"/>
      <c r="F189" s="24"/>
      <c r="G189" s="24"/>
      <c r="H189" s="24"/>
      <c r="I189" s="33"/>
      <c r="J189" s="33"/>
      <c r="K189" s="17"/>
      <c r="L189" s="17"/>
      <c r="M189" s="45"/>
      <c r="N189" s="46"/>
      <c r="O189" s="47"/>
      <c r="P189" s="18"/>
      <c r="Q189" s="18"/>
      <c r="R189" s="18"/>
      <c r="S189" s="17"/>
      <c r="T189" s="17"/>
      <c r="U189" s="18"/>
      <c r="V189" s="18"/>
      <c r="W189" s="18"/>
      <c r="X189" s="18"/>
      <c r="Y189" s="18"/>
      <c r="Z189" s="18"/>
    </row>
    <row r="190" spans="1:26" ht="12.75" hidden="1">
      <c r="A190" s="2"/>
      <c r="B190" s="24"/>
      <c r="C190" s="24"/>
      <c r="D190" s="24"/>
      <c r="E190" s="24"/>
      <c r="F190" s="24"/>
      <c r="G190" s="24"/>
      <c r="H190" s="24"/>
      <c r="I190" s="33"/>
      <c r="J190" s="33"/>
      <c r="K190" s="17"/>
      <c r="L190" s="17"/>
      <c r="M190" s="45"/>
      <c r="N190" s="46"/>
      <c r="O190" s="47"/>
      <c r="P190" s="18"/>
      <c r="Q190" s="18"/>
      <c r="R190" s="18"/>
      <c r="S190" s="17"/>
      <c r="T190" s="17"/>
      <c r="U190" s="18"/>
      <c r="V190" s="18"/>
      <c r="W190" s="18"/>
      <c r="X190" s="18"/>
      <c r="Y190" s="18"/>
      <c r="Z190" s="18"/>
    </row>
    <row r="191" spans="1:26" ht="12.75" hidden="1">
      <c r="A191" s="2"/>
      <c r="B191" s="24"/>
      <c r="C191" s="24"/>
      <c r="D191" s="24"/>
      <c r="E191" s="24"/>
      <c r="F191" s="24"/>
      <c r="G191" s="24"/>
      <c r="H191" s="24"/>
      <c r="I191" s="33"/>
      <c r="J191" s="33"/>
      <c r="K191" s="17"/>
      <c r="L191" s="17"/>
      <c r="M191" s="45"/>
      <c r="N191" s="46"/>
      <c r="O191" s="47"/>
      <c r="P191" s="18"/>
      <c r="Q191" s="18"/>
      <c r="R191" s="18"/>
      <c r="S191" s="17"/>
      <c r="T191" s="17"/>
      <c r="U191" s="18"/>
      <c r="V191" s="18"/>
      <c r="W191" s="18"/>
      <c r="X191" s="18"/>
      <c r="Y191" s="18"/>
      <c r="Z191" s="18"/>
    </row>
    <row r="192" spans="1:26" ht="12.75" hidden="1">
      <c r="A192" s="2"/>
      <c r="B192" s="24"/>
      <c r="C192" s="24"/>
      <c r="D192" s="24"/>
      <c r="E192" s="24"/>
      <c r="F192" s="24"/>
      <c r="G192" s="24"/>
      <c r="H192" s="24"/>
      <c r="I192" s="33"/>
      <c r="J192" s="33"/>
      <c r="K192" s="17"/>
      <c r="L192" s="17"/>
      <c r="M192" s="45"/>
      <c r="N192" s="46"/>
      <c r="O192" s="47"/>
      <c r="P192" s="18"/>
      <c r="Q192" s="18"/>
      <c r="R192" s="18"/>
      <c r="S192" s="17"/>
      <c r="T192" s="17"/>
      <c r="U192" s="18"/>
      <c r="V192" s="18"/>
      <c r="W192" s="18"/>
      <c r="X192" s="18"/>
      <c r="Y192" s="18"/>
      <c r="Z192" s="18"/>
    </row>
    <row r="193" spans="1:26" ht="12.75" hidden="1">
      <c r="A193" s="2"/>
      <c r="B193" s="24"/>
      <c r="C193" s="24"/>
      <c r="D193" s="24"/>
      <c r="E193" s="24"/>
      <c r="F193" s="24"/>
      <c r="G193" s="24"/>
      <c r="H193" s="24"/>
      <c r="I193" s="33"/>
      <c r="J193" s="33"/>
      <c r="K193" s="17"/>
      <c r="L193" s="17"/>
      <c r="M193" s="45"/>
      <c r="N193" s="46"/>
      <c r="O193" s="47"/>
      <c r="P193" s="18"/>
      <c r="Q193" s="18"/>
      <c r="R193" s="18"/>
      <c r="S193" s="17"/>
      <c r="T193" s="17"/>
      <c r="U193" s="18"/>
      <c r="V193" s="18"/>
      <c r="W193" s="18"/>
      <c r="X193" s="18"/>
      <c r="Y193" s="18"/>
      <c r="Z193" s="18"/>
    </row>
    <row r="194" spans="1:26" ht="12.75" hidden="1">
      <c r="A194" s="2"/>
      <c r="B194" s="24"/>
      <c r="C194" s="24"/>
      <c r="D194" s="24"/>
      <c r="E194" s="24"/>
      <c r="F194" s="24"/>
      <c r="G194" s="24"/>
      <c r="H194" s="24"/>
      <c r="I194" s="33"/>
      <c r="J194" s="33"/>
      <c r="K194" s="17"/>
      <c r="L194" s="17"/>
      <c r="M194" s="45"/>
      <c r="N194" s="46"/>
      <c r="O194" s="47"/>
      <c r="P194" s="18"/>
      <c r="Q194" s="18"/>
      <c r="R194" s="18"/>
      <c r="S194" s="17"/>
      <c r="T194" s="17"/>
      <c r="U194" s="18"/>
      <c r="V194" s="18"/>
      <c r="W194" s="18"/>
      <c r="X194" s="18"/>
      <c r="Y194" s="18"/>
      <c r="Z194" s="18"/>
    </row>
    <row r="195" spans="1:26" ht="12.75" hidden="1">
      <c r="A195" s="2"/>
      <c r="B195" s="24"/>
      <c r="C195" s="24"/>
      <c r="D195" s="24"/>
      <c r="E195" s="24"/>
      <c r="F195" s="24"/>
      <c r="G195" s="24"/>
      <c r="H195" s="24"/>
      <c r="I195" s="33"/>
      <c r="J195" s="33"/>
      <c r="K195" s="17"/>
      <c r="L195" s="17"/>
      <c r="M195" s="45"/>
      <c r="N195" s="46"/>
      <c r="O195" s="47"/>
      <c r="P195" s="18"/>
      <c r="Q195" s="18"/>
      <c r="R195" s="18"/>
      <c r="S195" s="17"/>
      <c r="T195" s="17"/>
      <c r="U195" s="18"/>
      <c r="V195" s="18"/>
      <c r="W195" s="18"/>
      <c r="X195" s="18"/>
      <c r="Y195" s="18"/>
      <c r="Z195" s="18"/>
    </row>
    <row r="196" spans="1:26" ht="26.25" customHeight="1" hidden="1">
      <c r="A196" s="2"/>
      <c r="B196" s="24"/>
      <c r="C196" s="24"/>
      <c r="D196" s="24"/>
      <c r="E196" s="24"/>
      <c r="F196" s="24"/>
      <c r="G196" s="24"/>
      <c r="H196" s="24"/>
      <c r="I196" s="33"/>
      <c r="J196" s="33"/>
      <c r="K196" s="17"/>
      <c r="L196" s="17"/>
      <c r="M196" s="45"/>
      <c r="N196" s="46"/>
      <c r="O196" s="47"/>
      <c r="P196" s="18"/>
      <c r="Q196" s="18"/>
      <c r="R196" s="18"/>
      <c r="S196" s="17"/>
      <c r="T196" s="17"/>
      <c r="U196" s="18"/>
      <c r="V196" s="18"/>
      <c r="W196" s="18"/>
      <c r="X196" s="18"/>
      <c r="Y196" s="18"/>
      <c r="Z196" s="18"/>
    </row>
    <row r="197" spans="1:26" ht="12.75" hidden="1">
      <c r="A197" s="2"/>
      <c r="B197" s="24"/>
      <c r="C197" s="24"/>
      <c r="D197" s="24"/>
      <c r="E197" s="24"/>
      <c r="F197" s="24"/>
      <c r="G197" s="24"/>
      <c r="H197" s="24"/>
      <c r="I197" s="33"/>
      <c r="J197" s="33"/>
      <c r="K197" s="17"/>
      <c r="L197" s="17"/>
      <c r="M197" s="45"/>
      <c r="N197" s="46"/>
      <c r="O197" s="47"/>
      <c r="P197" s="18"/>
      <c r="Q197" s="18"/>
      <c r="R197" s="18"/>
      <c r="S197" s="17"/>
      <c r="T197" s="17"/>
      <c r="U197" s="18"/>
      <c r="V197" s="18"/>
      <c r="W197" s="18"/>
      <c r="X197" s="18"/>
      <c r="Y197" s="18"/>
      <c r="Z197" s="18"/>
    </row>
    <row r="198" spans="1:26" ht="12.75" hidden="1">
      <c r="A198" s="2"/>
      <c r="B198" s="24"/>
      <c r="C198" s="24"/>
      <c r="D198" s="24"/>
      <c r="E198" s="24"/>
      <c r="F198" s="24"/>
      <c r="G198" s="24"/>
      <c r="H198" s="24"/>
      <c r="I198" s="33"/>
      <c r="J198" s="33"/>
      <c r="K198" s="17"/>
      <c r="L198" s="17"/>
      <c r="M198" s="45"/>
      <c r="N198" s="46"/>
      <c r="O198" s="47"/>
      <c r="P198" s="18"/>
      <c r="Q198" s="18"/>
      <c r="R198" s="18"/>
      <c r="S198" s="17"/>
      <c r="T198" s="17"/>
      <c r="U198" s="18"/>
      <c r="V198" s="18"/>
      <c r="W198" s="18"/>
      <c r="X198" s="18"/>
      <c r="Y198" s="18"/>
      <c r="Z198" s="18"/>
    </row>
    <row r="199" spans="1:26" ht="12.75" hidden="1">
      <c r="A199" s="2"/>
      <c r="B199" s="24"/>
      <c r="C199" s="24"/>
      <c r="D199" s="24"/>
      <c r="E199" s="24"/>
      <c r="F199" s="24"/>
      <c r="G199" s="24"/>
      <c r="H199" s="24"/>
      <c r="I199" s="33"/>
      <c r="J199" s="33"/>
      <c r="K199" s="17"/>
      <c r="L199" s="17"/>
      <c r="M199" s="45"/>
      <c r="N199" s="46"/>
      <c r="O199" s="47"/>
      <c r="P199" s="18"/>
      <c r="Q199" s="18"/>
      <c r="R199" s="18"/>
      <c r="S199" s="17"/>
      <c r="T199" s="17"/>
      <c r="U199" s="18"/>
      <c r="V199" s="18"/>
      <c r="W199" s="18"/>
      <c r="X199" s="18"/>
      <c r="Y199" s="18"/>
      <c r="Z199" s="18"/>
    </row>
    <row r="200" spans="1:26" ht="12.75" hidden="1">
      <c r="A200" s="2"/>
      <c r="B200" s="24"/>
      <c r="C200" s="24"/>
      <c r="D200" s="24"/>
      <c r="E200" s="24"/>
      <c r="F200" s="24"/>
      <c r="G200" s="24"/>
      <c r="H200" s="24"/>
      <c r="I200" s="33"/>
      <c r="J200" s="33"/>
      <c r="K200" s="17"/>
      <c r="L200" s="17"/>
      <c r="M200" s="45"/>
      <c r="N200" s="46"/>
      <c r="O200" s="47"/>
      <c r="P200" s="18"/>
      <c r="Q200" s="18"/>
      <c r="R200" s="18"/>
      <c r="S200" s="17"/>
      <c r="T200" s="17"/>
      <c r="U200" s="18"/>
      <c r="V200" s="18"/>
      <c r="W200" s="18"/>
      <c r="X200" s="18"/>
      <c r="Y200" s="18"/>
      <c r="Z200" s="18"/>
    </row>
    <row r="201" spans="1:26" ht="12.75" hidden="1">
      <c r="A201" s="2"/>
      <c r="B201" s="24"/>
      <c r="C201" s="24"/>
      <c r="D201" s="24"/>
      <c r="E201" s="24"/>
      <c r="F201" s="24"/>
      <c r="G201" s="24"/>
      <c r="H201" s="24"/>
      <c r="I201" s="33"/>
      <c r="J201" s="33"/>
      <c r="K201" s="17"/>
      <c r="L201" s="17"/>
      <c r="M201" s="45"/>
      <c r="N201" s="46"/>
      <c r="O201" s="47"/>
      <c r="P201" s="18"/>
      <c r="Q201" s="18"/>
      <c r="R201" s="18"/>
      <c r="S201" s="17"/>
      <c r="T201" s="17"/>
      <c r="U201" s="18"/>
      <c r="V201" s="18"/>
      <c r="W201" s="18"/>
      <c r="X201" s="18"/>
      <c r="Y201" s="18"/>
      <c r="Z201" s="18"/>
    </row>
    <row r="202" spans="1:26" ht="26.25" customHeight="1" hidden="1">
      <c r="A202" s="2"/>
      <c r="B202" s="24"/>
      <c r="C202" s="24"/>
      <c r="D202" s="24"/>
      <c r="E202" s="24"/>
      <c r="F202" s="24"/>
      <c r="G202" s="24"/>
      <c r="H202" s="24"/>
      <c r="I202" s="33"/>
      <c r="J202" s="33"/>
      <c r="K202" s="17"/>
      <c r="L202" s="17"/>
      <c r="M202" s="45"/>
      <c r="N202" s="46"/>
      <c r="O202" s="47"/>
      <c r="P202" s="18"/>
      <c r="Q202" s="18"/>
      <c r="R202" s="18"/>
      <c r="S202" s="17"/>
      <c r="T202" s="17"/>
      <c r="U202" s="18"/>
      <c r="V202" s="18"/>
      <c r="W202" s="18"/>
      <c r="X202" s="18"/>
      <c r="Y202" s="18"/>
      <c r="Z202" s="18"/>
    </row>
    <row r="203" spans="1:26" ht="12.75" hidden="1">
      <c r="A203" s="6"/>
      <c r="B203" s="29"/>
      <c r="C203" s="29"/>
      <c r="D203" s="29"/>
      <c r="E203" s="29"/>
      <c r="F203" s="29"/>
      <c r="G203" s="29"/>
      <c r="H203" s="29"/>
      <c r="I203" s="30"/>
      <c r="J203" s="30"/>
      <c r="K203" s="30"/>
      <c r="L203" s="30"/>
      <c r="M203" s="69"/>
      <c r="N203" s="70"/>
      <c r="O203" s="71"/>
      <c r="P203" s="31"/>
      <c r="Q203" s="30"/>
      <c r="R203" s="30"/>
      <c r="S203" s="30"/>
      <c r="T203" s="30"/>
      <c r="U203" s="31"/>
      <c r="V203" s="31"/>
      <c r="W203" s="31"/>
      <c r="X203" s="31"/>
      <c r="Y203" s="31"/>
      <c r="Z203" s="31"/>
    </row>
    <row r="204" spans="11:14" ht="12.75" hidden="1">
      <c r="K204" s="10"/>
      <c r="L204" s="10"/>
      <c r="M204" s="10"/>
      <c r="N204" s="10"/>
    </row>
    <row r="205" ht="12.75" hidden="1"/>
    <row r="206" ht="12.75" hidden="1"/>
    <row r="207" ht="12.75" hidden="1"/>
    <row r="208" ht="12.75" hidden="1"/>
    <row r="209" ht="12.75" hidden="1"/>
    <row r="210" spans="11:14" ht="12.75" hidden="1">
      <c r="K210" s="11"/>
      <c r="L210" s="12"/>
      <c r="M210" s="12"/>
      <c r="N210" s="12"/>
    </row>
    <row r="211" spans="11:14" ht="12.75" hidden="1">
      <c r="K211" s="11"/>
      <c r="L211" s="12"/>
      <c r="M211" s="12"/>
      <c r="N211" s="12"/>
    </row>
    <row r="212" ht="12.75" hidden="1"/>
    <row r="213" spans="1:36" ht="12.75" hidden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</row>
    <row r="214" spans="1:36" ht="12.75" hidden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</row>
    <row r="215" spans="1:36" ht="12.75" hidden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</row>
    <row r="216" spans="1:36" ht="12.75" hidden="1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3"/>
      <c r="R216" s="73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</row>
    <row r="217" spans="1:36" ht="12.75" hidden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2.75" hidden="1">
      <c r="A218" s="55"/>
      <c r="B218" s="48"/>
      <c r="C218" s="49"/>
      <c r="D218" s="49"/>
      <c r="E218" s="49"/>
      <c r="F218" s="50"/>
      <c r="G218" s="45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7"/>
      <c r="AH218" s="48"/>
      <c r="AI218" s="49"/>
      <c r="AJ218" s="50"/>
    </row>
    <row r="219" spans="1:36" ht="12.75" hidden="1">
      <c r="A219" s="56"/>
      <c r="B219" s="58"/>
      <c r="C219" s="59"/>
      <c r="D219" s="59"/>
      <c r="E219" s="59"/>
      <c r="F219" s="60"/>
      <c r="G219" s="48"/>
      <c r="H219" s="49"/>
      <c r="I219" s="50"/>
      <c r="J219" s="48"/>
      <c r="K219" s="49"/>
      <c r="L219" s="49"/>
      <c r="M219" s="50"/>
      <c r="N219" s="48"/>
      <c r="O219" s="50"/>
      <c r="P219" s="75"/>
      <c r="Q219" s="76"/>
      <c r="R219" s="77"/>
      <c r="S219" s="48"/>
      <c r="T219" s="49"/>
      <c r="U219" s="50"/>
      <c r="V219" s="48"/>
      <c r="W219" s="49"/>
      <c r="X219" s="50"/>
      <c r="Y219" s="48"/>
      <c r="Z219" s="49"/>
      <c r="AA219" s="50"/>
      <c r="AB219" s="48"/>
      <c r="AC219" s="49"/>
      <c r="AD219" s="50"/>
      <c r="AE219" s="48"/>
      <c r="AF219" s="49"/>
      <c r="AG219" s="50"/>
      <c r="AH219" s="58"/>
      <c r="AI219" s="59"/>
      <c r="AJ219" s="60"/>
    </row>
    <row r="220" spans="1:36" ht="45.75" customHeight="1" hidden="1">
      <c r="A220" s="57"/>
      <c r="B220" s="51"/>
      <c r="C220" s="52"/>
      <c r="D220" s="52"/>
      <c r="E220" s="52"/>
      <c r="F220" s="53"/>
      <c r="G220" s="51"/>
      <c r="H220" s="52"/>
      <c r="I220" s="53"/>
      <c r="J220" s="51"/>
      <c r="K220" s="52"/>
      <c r="L220" s="52"/>
      <c r="M220" s="53"/>
      <c r="N220" s="51"/>
      <c r="O220" s="53"/>
      <c r="P220" s="78"/>
      <c r="Q220" s="79"/>
      <c r="R220" s="80"/>
      <c r="S220" s="51"/>
      <c r="T220" s="52"/>
      <c r="U220" s="53"/>
      <c r="V220" s="51"/>
      <c r="W220" s="52"/>
      <c r="X220" s="53"/>
      <c r="Y220" s="51"/>
      <c r="Z220" s="52"/>
      <c r="AA220" s="53"/>
      <c r="AB220" s="51"/>
      <c r="AC220" s="52"/>
      <c r="AD220" s="53"/>
      <c r="AE220" s="51"/>
      <c r="AF220" s="52"/>
      <c r="AG220" s="53"/>
      <c r="AH220" s="51"/>
      <c r="AI220" s="52"/>
      <c r="AJ220" s="53"/>
    </row>
    <row r="221" spans="1:36" ht="12.75" hidden="1">
      <c r="A221" s="4"/>
      <c r="B221" s="54"/>
      <c r="C221" s="54"/>
      <c r="D221" s="54"/>
      <c r="E221" s="54"/>
      <c r="F221" s="54"/>
      <c r="G221" s="54"/>
      <c r="H221" s="54"/>
      <c r="I221" s="54"/>
      <c r="J221" s="81"/>
      <c r="K221" s="82"/>
      <c r="L221" s="82"/>
      <c r="M221" s="83"/>
      <c r="N221" s="54"/>
      <c r="O221" s="54"/>
      <c r="P221" s="54"/>
      <c r="Q221" s="54"/>
      <c r="R221" s="54"/>
      <c r="S221" s="54"/>
      <c r="T221" s="54"/>
      <c r="U221" s="54"/>
      <c r="V221" s="81"/>
      <c r="W221" s="82"/>
      <c r="X221" s="83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</row>
    <row r="222" spans="1:36" ht="69.75" customHeight="1" hidden="1">
      <c r="A222" s="2"/>
      <c r="B222" s="62"/>
      <c r="C222" s="43"/>
      <c r="D222" s="43"/>
      <c r="E222" s="43"/>
      <c r="F222" s="44"/>
      <c r="G222" s="18"/>
      <c r="H222" s="17"/>
      <c r="I222" s="17"/>
      <c r="J222" s="84"/>
      <c r="K222" s="85"/>
      <c r="L222" s="85"/>
      <c r="M222" s="86"/>
      <c r="N222" s="87"/>
      <c r="O222" s="87"/>
      <c r="P222" s="18"/>
      <c r="Q222" s="18"/>
      <c r="R222" s="18"/>
      <c r="S222" s="88"/>
      <c r="T222" s="89"/>
      <c r="U222" s="89"/>
      <c r="V222" s="90"/>
      <c r="W222" s="91"/>
      <c r="X222" s="92"/>
      <c r="Y222" s="18"/>
      <c r="Z222" s="17"/>
      <c r="AA222" s="17"/>
      <c r="AB222" s="18"/>
      <c r="AC222" s="18"/>
      <c r="AD222" s="18"/>
      <c r="AE222" s="18"/>
      <c r="AF222" s="18"/>
      <c r="AG222" s="18"/>
      <c r="AH222" s="18"/>
      <c r="AI222" s="17"/>
      <c r="AJ222" s="17"/>
    </row>
    <row r="223" spans="1:8" ht="12.75" hidden="1">
      <c r="A223" s="8"/>
      <c r="B223" s="8"/>
      <c r="C223" s="8"/>
      <c r="D223" s="8"/>
      <c r="E223" s="8"/>
      <c r="F223" s="8"/>
      <c r="G223" s="8"/>
      <c r="H223" s="8"/>
    </row>
    <row r="224" spans="14:16" ht="12.75" hidden="1">
      <c r="N224" s="22"/>
      <c r="O224" s="22"/>
      <c r="P224" s="22"/>
    </row>
    <row r="225" spans="1:23" ht="12.75" hidden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</row>
    <row r="226" spans="1:23" ht="12.75" hidden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</row>
    <row r="227" spans="1:23" ht="12.75" hidden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</row>
    <row r="228" spans="1:23" ht="12.75" hidden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</row>
    <row r="229" spans="1:23" ht="12.75" hidden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2.75" hidden="1">
      <c r="A230" s="55"/>
      <c r="B230" s="48"/>
      <c r="C230" s="49"/>
      <c r="D230" s="49"/>
      <c r="E230" s="49"/>
      <c r="F230" s="49"/>
      <c r="G230" s="49"/>
      <c r="H230" s="49"/>
      <c r="I230" s="49"/>
      <c r="J230" s="50"/>
      <c r="K230" s="48"/>
      <c r="L230" s="49"/>
      <c r="M230" s="49"/>
      <c r="N230" s="50"/>
      <c r="O230" s="48"/>
      <c r="P230" s="49"/>
      <c r="Q230" s="50"/>
      <c r="R230" s="45"/>
      <c r="S230" s="46"/>
      <c r="T230" s="46"/>
      <c r="U230" s="46"/>
      <c r="V230" s="46"/>
      <c r="W230" s="47"/>
    </row>
    <row r="231" spans="1:23" ht="12.75" hidden="1">
      <c r="A231" s="56"/>
      <c r="B231" s="58"/>
      <c r="C231" s="59"/>
      <c r="D231" s="59"/>
      <c r="E231" s="59"/>
      <c r="F231" s="59"/>
      <c r="G231" s="59"/>
      <c r="H231" s="59"/>
      <c r="I231" s="59"/>
      <c r="J231" s="60"/>
      <c r="K231" s="58"/>
      <c r="L231" s="59"/>
      <c r="M231" s="59"/>
      <c r="N231" s="60"/>
      <c r="O231" s="58"/>
      <c r="P231" s="59"/>
      <c r="Q231" s="60"/>
      <c r="R231" s="48"/>
      <c r="S231" s="49"/>
      <c r="T231" s="50"/>
      <c r="U231" s="48"/>
      <c r="V231" s="49"/>
      <c r="W231" s="50"/>
    </row>
    <row r="232" spans="1:23" ht="12.75" hidden="1">
      <c r="A232" s="57"/>
      <c r="B232" s="51"/>
      <c r="C232" s="52"/>
      <c r="D232" s="52"/>
      <c r="E232" s="52"/>
      <c r="F232" s="52"/>
      <c r="G232" s="52"/>
      <c r="H232" s="52"/>
      <c r="I232" s="52"/>
      <c r="J232" s="53"/>
      <c r="K232" s="51"/>
      <c r="L232" s="52"/>
      <c r="M232" s="52"/>
      <c r="N232" s="53"/>
      <c r="O232" s="51"/>
      <c r="P232" s="52"/>
      <c r="Q232" s="53"/>
      <c r="R232" s="51"/>
      <c r="S232" s="52"/>
      <c r="T232" s="53"/>
      <c r="U232" s="51"/>
      <c r="V232" s="52"/>
      <c r="W232" s="53"/>
    </row>
    <row r="233" spans="1:23" ht="12.75" hidden="1">
      <c r="A233" s="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</row>
    <row r="234" spans="1:23" ht="24.75" customHeight="1" hidden="1">
      <c r="A234" s="39"/>
      <c r="B234" s="42"/>
      <c r="C234" s="43"/>
      <c r="D234" s="43"/>
      <c r="E234" s="43"/>
      <c r="F234" s="43"/>
      <c r="G234" s="43"/>
      <c r="H234" s="43"/>
      <c r="I234" s="43"/>
      <c r="J234" s="44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</row>
    <row r="235" spans="1:23" ht="12.75" hidden="1">
      <c r="A235" s="40"/>
      <c r="B235" s="24"/>
      <c r="C235" s="24"/>
      <c r="D235" s="24"/>
      <c r="E235" s="24"/>
      <c r="F235" s="24"/>
      <c r="G235" s="24"/>
      <c r="H235" s="24"/>
      <c r="I235" s="24"/>
      <c r="J235" s="24"/>
      <c r="K235" s="18"/>
      <c r="L235" s="18"/>
      <c r="M235" s="18"/>
      <c r="N235" s="18"/>
      <c r="O235" s="18"/>
      <c r="P235" s="18"/>
      <c r="Q235" s="18"/>
      <c r="R235" s="35"/>
      <c r="S235" s="35"/>
      <c r="T235" s="35"/>
      <c r="U235" s="35"/>
      <c r="V235" s="35"/>
      <c r="W235" s="35"/>
    </row>
    <row r="236" spans="1:23" ht="12.75" hidden="1">
      <c r="A236" s="40"/>
      <c r="B236" s="24"/>
      <c r="C236" s="24"/>
      <c r="D236" s="24"/>
      <c r="E236" s="24"/>
      <c r="F236" s="24"/>
      <c r="G236" s="24"/>
      <c r="H236" s="24"/>
      <c r="I236" s="24"/>
      <c r="J236" s="24"/>
      <c r="K236" s="18"/>
      <c r="L236" s="18"/>
      <c r="M236" s="18"/>
      <c r="N236" s="18"/>
      <c r="O236" s="18"/>
      <c r="P236" s="18"/>
      <c r="Q236" s="18"/>
      <c r="R236" s="35"/>
      <c r="S236" s="35"/>
      <c r="T236" s="35"/>
      <c r="U236" s="35"/>
      <c r="V236" s="35"/>
      <c r="W236" s="35"/>
    </row>
    <row r="237" spans="1:23" ht="12.75" hidden="1">
      <c r="A237" s="40"/>
      <c r="B237" s="24"/>
      <c r="C237" s="24"/>
      <c r="D237" s="24"/>
      <c r="E237" s="24"/>
      <c r="F237" s="24"/>
      <c r="G237" s="24"/>
      <c r="H237" s="24"/>
      <c r="I237" s="24"/>
      <c r="J237" s="24"/>
      <c r="K237" s="18"/>
      <c r="L237" s="18"/>
      <c r="M237" s="18"/>
      <c r="N237" s="18"/>
      <c r="O237" s="18"/>
      <c r="P237" s="18"/>
      <c r="Q237" s="18"/>
      <c r="R237" s="35"/>
      <c r="S237" s="35"/>
      <c r="T237" s="35"/>
      <c r="U237" s="35"/>
      <c r="V237" s="35"/>
      <c r="W237" s="35"/>
    </row>
    <row r="238" spans="1:23" ht="12.75" hidden="1">
      <c r="A238" s="40"/>
      <c r="B238" s="37"/>
      <c r="C238" s="37"/>
      <c r="D238" s="37"/>
      <c r="E238" s="37"/>
      <c r="F238" s="37"/>
      <c r="G238" s="37"/>
      <c r="H238" s="37"/>
      <c r="I238" s="37"/>
      <c r="J238" s="37"/>
      <c r="K238" s="38"/>
      <c r="L238" s="38"/>
      <c r="M238" s="38"/>
      <c r="N238" s="38"/>
      <c r="O238" s="38"/>
      <c r="P238" s="38"/>
      <c r="Q238" s="38"/>
      <c r="R238" s="36"/>
      <c r="S238" s="36"/>
      <c r="T238" s="36"/>
      <c r="U238" s="36"/>
      <c r="V238" s="36"/>
      <c r="W238" s="36"/>
    </row>
    <row r="239" spans="1:23" ht="12.75" hidden="1">
      <c r="A239" s="40"/>
      <c r="B239" s="24"/>
      <c r="C239" s="24"/>
      <c r="D239" s="24"/>
      <c r="E239" s="24"/>
      <c r="F239" s="24"/>
      <c r="G239" s="24"/>
      <c r="H239" s="24"/>
      <c r="I239" s="24"/>
      <c r="J239" s="24"/>
      <c r="K239" s="18"/>
      <c r="L239" s="18"/>
      <c r="M239" s="18"/>
      <c r="N239" s="18"/>
      <c r="O239" s="18"/>
      <c r="P239" s="18"/>
      <c r="Q239" s="18"/>
      <c r="R239" s="35"/>
      <c r="S239" s="35"/>
      <c r="T239" s="35"/>
      <c r="U239" s="35"/>
      <c r="V239" s="35"/>
      <c r="W239" s="35"/>
    </row>
    <row r="240" spans="1:23" ht="26.25" customHeight="1" hidden="1">
      <c r="A240" s="40"/>
      <c r="B240" s="24"/>
      <c r="C240" s="24"/>
      <c r="D240" s="24"/>
      <c r="E240" s="24"/>
      <c r="F240" s="24"/>
      <c r="G240" s="24"/>
      <c r="H240" s="24"/>
      <c r="I240" s="24"/>
      <c r="J240" s="24"/>
      <c r="K240" s="18"/>
      <c r="L240" s="18"/>
      <c r="M240" s="18"/>
      <c r="N240" s="18"/>
      <c r="O240" s="18"/>
      <c r="P240" s="18"/>
      <c r="Q240" s="18"/>
      <c r="R240" s="35"/>
      <c r="S240" s="35"/>
      <c r="T240" s="35"/>
      <c r="U240" s="35"/>
      <c r="V240" s="35"/>
      <c r="W240" s="35"/>
    </row>
    <row r="241" spans="1:23" ht="27.75" customHeight="1" hidden="1">
      <c r="A241" s="40"/>
      <c r="B241" s="24"/>
      <c r="C241" s="24"/>
      <c r="D241" s="24"/>
      <c r="E241" s="24"/>
      <c r="F241" s="24"/>
      <c r="G241" s="24"/>
      <c r="H241" s="24"/>
      <c r="I241" s="24"/>
      <c r="J241" s="24"/>
      <c r="K241" s="18"/>
      <c r="L241" s="18"/>
      <c r="M241" s="18"/>
      <c r="N241" s="18"/>
      <c r="O241" s="18"/>
      <c r="P241" s="18"/>
      <c r="Q241" s="18"/>
      <c r="R241" s="35"/>
      <c r="S241" s="35"/>
      <c r="T241" s="35"/>
      <c r="U241" s="35"/>
      <c r="V241" s="35"/>
      <c r="W241" s="35"/>
    </row>
    <row r="242" spans="1:23" ht="12.75" hidden="1">
      <c r="A242" s="40"/>
      <c r="B242" s="24"/>
      <c r="C242" s="24"/>
      <c r="D242" s="24"/>
      <c r="E242" s="24"/>
      <c r="F242" s="24"/>
      <c r="G242" s="24"/>
      <c r="H242" s="24"/>
      <c r="I242" s="24"/>
      <c r="J242" s="24"/>
      <c r="K242" s="18"/>
      <c r="L242" s="18"/>
      <c r="M242" s="18"/>
      <c r="N242" s="18"/>
      <c r="O242" s="18"/>
      <c r="P242" s="18"/>
      <c r="Q242" s="18"/>
      <c r="R242" s="35"/>
      <c r="S242" s="35"/>
      <c r="T242" s="35"/>
      <c r="U242" s="35"/>
      <c r="V242" s="35"/>
      <c r="W242" s="35"/>
    </row>
    <row r="243" spans="1:23" ht="12.75" hidden="1">
      <c r="A243" s="41"/>
      <c r="B243" s="37"/>
      <c r="C243" s="37"/>
      <c r="D243" s="37"/>
      <c r="E243" s="37"/>
      <c r="F243" s="37"/>
      <c r="G243" s="37"/>
      <c r="H243" s="37"/>
      <c r="I243" s="37"/>
      <c r="J243" s="37"/>
      <c r="K243" s="38"/>
      <c r="L243" s="38"/>
      <c r="M243" s="38"/>
      <c r="N243" s="38"/>
      <c r="O243" s="38"/>
      <c r="P243" s="38"/>
      <c r="Q243" s="38"/>
      <c r="R243" s="36"/>
      <c r="S243" s="36"/>
      <c r="T243" s="36"/>
      <c r="U243" s="36"/>
      <c r="V243" s="36"/>
      <c r="W243" s="36"/>
    </row>
    <row r="244" spans="1:23" ht="12.75" hidden="1">
      <c r="A244" s="3"/>
      <c r="B244" s="25"/>
      <c r="C244" s="25"/>
      <c r="D244" s="25"/>
      <c r="E244" s="25"/>
      <c r="F244" s="25"/>
      <c r="G244" s="25"/>
      <c r="H244" s="25"/>
      <c r="I244" s="25"/>
      <c r="J244" s="25"/>
      <c r="K244" s="28"/>
      <c r="L244" s="27"/>
      <c r="M244" s="27"/>
      <c r="N244" s="27"/>
      <c r="O244" s="27"/>
      <c r="P244" s="27"/>
      <c r="Q244" s="27"/>
      <c r="R244" s="28"/>
      <c r="S244" s="27"/>
      <c r="T244" s="27"/>
      <c r="U244" s="28"/>
      <c r="V244" s="27"/>
      <c r="W244" s="27"/>
    </row>
    <row r="245" spans="1:23" ht="12.75" hidden="1">
      <c r="A245" s="2"/>
      <c r="B245" s="24"/>
      <c r="C245" s="24"/>
      <c r="D245" s="24"/>
      <c r="E245" s="24"/>
      <c r="F245" s="24"/>
      <c r="G245" s="24"/>
      <c r="H245" s="24"/>
      <c r="I245" s="24"/>
      <c r="J245" s="24"/>
      <c r="K245" s="17"/>
      <c r="L245" s="17"/>
      <c r="M245" s="17"/>
      <c r="N245" s="17"/>
      <c r="O245" s="17"/>
      <c r="P245" s="17"/>
      <c r="Q245" s="17"/>
      <c r="R245" s="18"/>
      <c r="S245" s="18"/>
      <c r="T245" s="18"/>
      <c r="U245" s="18"/>
      <c r="V245" s="18"/>
      <c r="W245" s="18"/>
    </row>
    <row r="246" spans="1:23" ht="12.75" hidden="1">
      <c r="A246" s="3"/>
      <c r="B246" s="25"/>
      <c r="C246" s="25"/>
      <c r="D246" s="25"/>
      <c r="E246" s="25"/>
      <c r="F246" s="25"/>
      <c r="G246" s="25"/>
      <c r="H246" s="25"/>
      <c r="I246" s="25"/>
      <c r="J246" s="25"/>
      <c r="K246" s="27"/>
      <c r="L246" s="27"/>
      <c r="M246" s="27"/>
      <c r="N246" s="27"/>
      <c r="O246" s="27"/>
      <c r="P246" s="27"/>
      <c r="Q246" s="27"/>
      <c r="R246" s="28"/>
      <c r="S246" s="27"/>
      <c r="T246" s="27"/>
      <c r="U246" s="28"/>
      <c r="V246" s="27"/>
      <c r="W246" s="27"/>
    </row>
    <row r="247" spans="1:23" ht="25.5" customHeight="1" hidden="1">
      <c r="A247" s="2"/>
      <c r="B247" s="24"/>
      <c r="C247" s="24"/>
      <c r="D247" s="24"/>
      <c r="E247" s="24"/>
      <c r="F247" s="24"/>
      <c r="G247" s="24"/>
      <c r="H247" s="24"/>
      <c r="I247" s="24"/>
      <c r="J247" s="24"/>
      <c r="K247" s="17"/>
      <c r="L247" s="17"/>
      <c r="M247" s="17"/>
      <c r="N247" s="17"/>
      <c r="O247" s="17"/>
      <c r="P247" s="17"/>
      <c r="Q247" s="17"/>
      <c r="R247" s="18"/>
      <c r="S247" s="18"/>
      <c r="T247" s="18"/>
      <c r="U247" s="18"/>
      <c r="V247" s="18"/>
      <c r="W247" s="18"/>
    </row>
    <row r="248" spans="1:23" ht="12.75" hidden="1">
      <c r="A248" s="2"/>
      <c r="B248" s="24"/>
      <c r="C248" s="24"/>
      <c r="D248" s="24"/>
      <c r="E248" s="24"/>
      <c r="F248" s="24"/>
      <c r="G248" s="24"/>
      <c r="H248" s="24"/>
      <c r="I248" s="24"/>
      <c r="J248" s="24"/>
      <c r="K248" s="17"/>
      <c r="L248" s="17"/>
      <c r="M248" s="17"/>
      <c r="N248" s="17"/>
      <c r="O248" s="17"/>
      <c r="P248" s="17"/>
      <c r="Q248" s="17"/>
      <c r="R248" s="18"/>
      <c r="S248" s="18"/>
      <c r="T248" s="18"/>
      <c r="U248" s="18"/>
      <c r="V248" s="18"/>
      <c r="W248" s="18"/>
    </row>
    <row r="249" spans="1:28" ht="12.75" hidden="1">
      <c r="A249" s="3"/>
      <c r="B249" s="25"/>
      <c r="C249" s="25"/>
      <c r="D249" s="25"/>
      <c r="E249" s="25"/>
      <c r="F249" s="25"/>
      <c r="G249" s="25"/>
      <c r="H249" s="25"/>
      <c r="I249" s="25"/>
      <c r="J249" s="25"/>
      <c r="K249" s="27"/>
      <c r="L249" s="27"/>
      <c r="M249" s="27"/>
      <c r="N249" s="27"/>
      <c r="O249" s="27"/>
      <c r="P249" s="27"/>
      <c r="Q249" s="27"/>
      <c r="R249" s="28"/>
      <c r="S249" s="27"/>
      <c r="T249" s="27"/>
      <c r="U249" s="28"/>
      <c r="V249" s="27"/>
      <c r="W249" s="27"/>
      <c r="Y249" s="9"/>
      <c r="Z249" s="9"/>
      <c r="AA249" s="9"/>
      <c r="AB249" s="9"/>
    </row>
    <row r="250" ht="12.75" hidden="1"/>
    <row r="251" spans="1:23" ht="12.75" hidden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</row>
    <row r="252" spans="1:23" ht="12.75" hidden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</row>
    <row r="253" spans="1:23" ht="12.75" hidden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</row>
    <row r="254" spans="1:23" ht="12.75" hidden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</row>
    <row r="255" spans="1:23" ht="12.75" hidden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2.75" hidden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</row>
    <row r="257" spans="1:23" ht="56.25" customHeight="1" hidden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</row>
    <row r="258" spans="1:23" ht="12.75" hidden="1">
      <c r="A258" s="5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</row>
    <row r="259" spans="1:23" ht="12.75" hidden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</row>
    <row r="260" spans="1:23" ht="12.75" hidden="1">
      <c r="A260" s="2"/>
      <c r="B260" s="24"/>
      <c r="C260" s="24"/>
      <c r="D260" s="24"/>
      <c r="E260" s="24"/>
      <c r="F260" s="24"/>
      <c r="G260" s="24"/>
      <c r="H260" s="24"/>
      <c r="I260" s="24"/>
      <c r="J260" s="24"/>
      <c r="K260" s="17"/>
      <c r="L260" s="17"/>
      <c r="M260" s="34"/>
      <c r="N260" s="34"/>
      <c r="O260" s="18"/>
      <c r="P260" s="18"/>
      <c r="Q260" s="18"/>
      <c r="R260" s="18"/>
      <c r="S260" s="18"/>
      <c r="T260" s="18"/>
      <c r="U260" s="18"/>
      <c r="V260" s="18"/>
      <c r="W260" s="18"/>
    </row>
    <row r="261" spans="1:23" ht="12.75" hidden="1">
      <c r="A261" s="2"/>
      <c r="B261" s="24"/>
      <c r="C261" s="24"/>
      <c r="D261" s="24"/>
      <c r="E261" s="24"/>
      <c r="F261" s="24"/>
      <c r="G261" s="24"/>
      <c r="H261" s="24"/>
      <c r="I261" s="24"/>
      <c r="J261" s="24"/>
      <c r="K261" s="17"/>
      <c r="L261" s="17"/>
      <c r="M261" s="34"/>
      <c r="N261" s="34"/>
      <c r="O261" s="18"/>
      <c r="P261" s="18"/>
      <c r="Q261" s="18"/>
      <c r="R261" s="18"/>
      <c r="S261" s="18"/>
      <c r="T261" s="18"/>
      <c r="U261" s="18"/>
      <c r="V261" s="18"/>
      <c r="W261" s="18"/>
    </row>
    <row r="262" spans="1:23" ht="12.75" hidden="1">
      <c r="A262" s="2"/>
      <c r="B262" s="24"/>
      <c r="C262" s="24"/>
      <c r="D262" s="24"/>
      <c r="E262" s="24"/>
      <c r="F262" s="24"/>
      <c r="G262" s="24"/>
      <c r="H262" s="24"/>
      <c r="I262" s="24"/>
      <c r="J262" s="24"/>
      <c r="K262" s="17"/>
      <c r="L262" s="17"/>
      <c r="M262" s="34"/>
      <c r="N262" s="34"/>
      <c r="O262" s="18"/>
      <c r="P262" s="18"/>
      <c r="Q262" s="18"/>
      <c r="R262" s="18"/>
      <c r="S262" s="18"/>
      <c r="T262" s="18"/>
      <c r="U262" s="18"/>
      <c r="V262" s="18"/>
      <c r="W262" s="18"/>
    </row>
    <row r="263" spans="1:23" ht="12.75" hidden="1">
      <c r="A263" s="2"/>
      <c r="B263" s="24"/>
      <c r="C263" s="24"/>
      <c r="D263" s="24"/>
      <c r="E263" s="24"/>
      <c r="F263" s="24"/>
      <c r="G263" s="24"/>
      <c r="H263" s="24"/>
      <c r="I263" s="24"/>
      <c r="J263" s="24"/>
      <c r="K263" s="17"/>
      <c r="L263" s="17"/>
      <c r="M263" s="34"/>
      <c r="N263" s="34"/>
      <c r="O263" s="18"/>
      <c r="P263" s="18"/>
      <c r="Q263" s="18"/>
      <c r="R263" s="18"/>
      <c r="S263" s="18"/>
      <c r="T263" s="18"/>
      <c r="U263" s="18"/>
      <c r="V263" s="18"/>
      <c r="W263" s="18"/>
    </row>
    <row r="264" spans="1:23" ht="12.75" hidden="1">
      <c r="A264" s="2"/>
      <c r="B264" s="24"/>
      <c r="C264" s="24"/>
      <c r="D264" s="24"/>
      <c r="E264" s="24"/>
      <c r="F264" s="24"/>
      <c r="G264" s="24"/>
      <c r="H264" s="24"/>
      <c r="I264" s="24"/>
      <c r="J264" s="24"/>
      <c r="K264" s="17"/>
      <c r="L264" s="17"/>
      <c r="M264" s="34"/>
      <c r="N264" s="34"/>
      <c r="O264" s="18"/>
      <c r="P264" s="18"/>
      <c r="Q264" s="18"/>
      <c r="R264" s="18"/>
      <c r="S264" s="18"/>
      <c r="T264" s="18"/>
      <c r="U264" s="18"/>
      <c r="V264" s="18"/>
      <c r="W264" s="18"/>
    </row>
    <row r="265" spans="1:23" ht="12.75" hidden="1">
      <c r="A265" s="2"/>
      <c r="B265" s="24"/>
      <c r="C265" s="24"/>
      <c r="D265" s="24"/>
      <c r="E265" s="24"/>
      <c r="F265" s="24"/>
      <c r="G265" s="24"/>
      <c r="H265" s="24"/>
      <c r="I265" s="24"/>
      <c r="J265" s="24"/>
      <c r="K265" s="17"/>
      <c r="L265" s="17"/>
      <c r="M265" s="34"/>
      <c r="N265" s="34"/>
      <c r="O265" s="18"/>
      <c r="P265" s="18"/>
      <c r="Q265" s="18"/>
      <c r="R265" s="18"/>
      <c r="S265" s="18"/>
      <c r="T265" s="18"/>
      <c r="U265" s="18"/>
      <c r="V265" s="18"/>
      <c r="W265" s="18"/>
    </row>
    <row r="266" spans="1:23" ht="12.75" hidden="1">
      <c r="A266" s="2"/>
      <c r="B266" s="24"/>
      <c r="C266" s="24"/>
      <c r="D266" s="24"/>
      <c r="E266" s="24"/>
      <c r="F266" s="24"/>
      <c r="G266" s="24"/>
      <c r="H266" s="24"/>
      <c r="I266" s="24"/>
      <c r="J266" s="24"/>
      <c r="K266" s="17"/>
      <c r="L266" s="17"/>
      <c r="M266" s="34"/>
      <c r="N266" s="34"/>
      <c r="O266" s="18"/>
      <c r="P266" s="18"/>
      <c r="Q266" s="18"/>
      <c r="R266" s="18"/>
      <c r="S266" s="18"/>
      <c r="T266" s="18"/>
      <c r="U266" s="18"/>
      <c r="V266" s="18"/>
      <c r="W266" s="18"/>
    </row>
    <row r="267" spans="1:23" ht="26.25" customHeight="1" hidden="1">
      <c r="A267" s="2"/>
      <c r="B267" s="24"/>
      <c r="C267" s="24"/>
      <c r="D267" s="24"/>
      <c r="E267" s="24"/>
      <c r="F267" s="24"/>
      <c r="G267" s="24"/>
      <c r="H267" s="24"/>
      <c r="I267" s="24"/>
      <c r="J267" s="24"/>
      <c r="K267" s="17"/>
      <c r="L267" s="17"/>
      <c r="M267" s="34"/>
      <c r="N267" s="34"/>
      <c r="O267" s="18"/>
      <c r="P267" s="18"/>
      <c r="Q267" s="18"/>
      <c r="R267" s="18"/>
      <c r="S267" s="18"/>
      <c r="T267" s="18"/>
      <c r="U267" s="18"/>
      <c r="V267" s="18"/>
      <c r="W267" s="18"/>
    </row>
    <row r="268" spans="1:23" ht="12.75" hidden="1">
      <c r="A268" s="2"/>
      <c r="B268" s="24"/>
      <c r="C268" s="24"/>
      <c r="D268" s="24"/>
      <c r="E268" s="24"/>
      <c r="F268" s="24"/>
      <c r="G268" s="24"/>
      <c r="H268" s="24"/>
      <c r="I268" s="24"/>
      <c r="J268" s="24"/>
      <c r="K268" s="17"/>
      <c r="L268" s="17"/>
      <c r="M268" s="34"/>
      <c r="N268" s="34"/>
      <c r="O268" s="18"/>
      <c r="P268" s="18"/>
      <c r="Q268" s="18"/>
      <c r="R268" s="18"/>
      <c r="S268" s="18"/>
      <c r="T268" s="18"/>
      <c r="U268" s="18"/>
      <c r="V268" s="18"/>
      <c r="W268" s="18"/>
    </row>
    <row r="269" spans="1:23" ht="12.75" hidden="1">
      <c r="A269" s="2"/>
      <c r="B269" s="24"/>
      <c r="C269" s="24"/>
      <c r="D269" s="24"/>
      <c r="E269" s="24"/>
      <c r="F269" s="24"/>
      <c r="G269" s="24"/>
      <c r="H269" s="24"/>
      <c r="I269" s="24"/>
      <c r="J269" s="24"/>
      <c r="K269" s="17"/>
      <c r="L269" s="17"/>
      <c r="M269" s="34"/>
      <c r="N269" s="34"/>
      <c r="O269" s="18"/>
      <c r="P269" s="18"/>
      <c r="Q269" s="18"/>
      <c r="R269" s="18"/>
      <c r="S269" s="18"/>
      <c r="T269" s="18"/>
      <c r="U269" s="18"/>
      <c r="V269" s="18"/>
      <c r="W269" s="18"/>
    </row>
    <row r="270" spans="1:23" ht="12.75" hidden="1">
      <c r="A270" s="3"/>
      <c r="B270" s="25"/>
      <c r="C270" s="25"/>
      <c r="D270" s="25"/>
      <c r="E270" s="25"/>
      <c r="F270" s="25"/>
      <c r="G270" s="25"/>
      <c r="H270" s="25"/>
      <c r="I270" s="25"/>
      <c r="J270" s="25"/>
      <c r="K270" s="27"/>
      <c r="L270" s="27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</row>
    <row r="271" spans="1:23" ht="12.75" hidden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</row>
    <row r="272" spans="1:23" ht="12.75" hidden="1">
      <c r="A272" s="2"/>
      <c r="B272" s="24"/>
      <c r="C272" s="24"/>
      <c r="D272" s="24"/>
      <c r="E272" s="24"/>
      <c r="F272" s="24"/>
      <c r="G272" s="24"/>
      <c r="H272" s="24"/>
      <c r="I272" s="24"/>
      <c r="J272" s="24"/>
      <c r="K272" s="17"/>
      <c r="L272" s="17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</row>
    <row r="273" spans="1:23" ht="12.75" hidden="1">
      <c r="A273" s="2"/>
      <c r="B273" s="24"/>
      <c r="C273" s="24"/>
      <c r="D273" s="24"/>
      <c r="E273" s="24"/>
      <c r="F273" s="24"/>
      <c r="G273" s="24"/>
      <c r="H273" s="24"/>
      <c r="I273" s="24"/>
      <c r="J273" s="24"/>
      <c r="K273" s="17"/>
      <c r="L273" s="17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</row>
    <row r="274" spans="1:23" ht="12.75" hidden="1">
      <c r="A274" s="2"/>
      <c r="B274" s="24"/>
      <c r="C274" s="24"/>
      <c r="D274" s="24"/>
      <c r="E274" s="24"/>
      <c r="F274" s="24"/>
      <c r="G274" s="24"/>
      <c r="H274" s="24"/>
      <c r="I274" s="24"/>
      <c r="J274" s="24"/>
      <c r="K274" s="17"/>
      <c r="L274" s="17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</row>
    <row r="275" spans="1:23" ht="12.75" hidden="1">
      <c r="A275" s="3"/>
      <c r="B275" s="25"/>
      <c r="C275" s="25"/>
      <c r="D275" s="25"/>
      <c r="E275" s="25"/>
      <c r="F275" s="25"/>
      <c r="G275" s="25"/>
      <c r="H275" s="25"/>
      <c r="I275" s="25"/>
      <c r="J275" s="25"/>
      <c r="K275" s="27"/>
      <c r="L275" s="27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</row>
    <row r="276" spans="1:23" ht="12.75" hidden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</row>
    <row r="277" spans="1:23" ht="12.75" hidden="1">
      <c r="A277" s="2"/>
      <c r="B277" s="24"/>
      <c r="C277" s="24"/>
      <c r="D277" s="24"/>
      <c r="E277" s="24"/>
      <c r="F277" s="24"/>
      <c r="G277" s="24"/>
      <c r="H277" s="24"/>
      <c r="I277" s="24"/>
      <c r="J277" s="24"/>
      <c r="K277" s="17"/>
      <c r="L277" s="17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</row>
    <row r="278" spans="1:23" ht="12.75" hidden="1">
      <c r="A278" s="2"/>
      <c r="B278" s="24"/>
      <c r="C278" s="24"/>
      <c r="D278" s="24"/>
      <c r="E278" s="24"/>
      <c r="F278" s="24"/>
      <c r="G278" s="24"/>
      <c r="H278" s="24"/>
      <c r="I278" s="24"/>
      <c r="J278" s="24"/>
      <c r="K278" s="17"/>
      <c r="L278" s="17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</row>
    <row r="279" spans="1:23" ht="12.75" hidden="1">
      <c r="A279" s="2"/>
      <c r="B279" s="24"/>
      <c r="C279" s="24"/>
      <c r="D279" s="24"/>
      <c r="E279" s="24"/>
      <c r="F279" s="24"/>
      <c r="G279" s="24"/>
      <c r="H279" s="24"/>
      <c r="I279" s="24"/>
      <c r="J279" s="24"/>
      <c r="K279" s="17"/>
      <c r="L279" s="17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</row>
    <row r="280" spans="1:23" ht="12.75" hidden="1">
      <c r="A280" s="2"/>
      <c r="B280" s="24"/>
      <c r="C280" s="24"/>
      <c r="D280" s="24"/>
      <c r="E280" s="24"/>
      <c r="F280" s="24"/>
      <c r="G280" s="24"/>
      <c r="H280" s="24"/>
      <c r="I280" s="24"/>
      <c r="J280" s="24"/>
      <c r="K280" s="17"/>
      <c r="L280" s="17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</row>
    <row r="281" spans="1:23" ht="12.75" hidden="1">
      <c r="A281" s="2"/>
      <c r="B281" s="24"/>
      <c r="C281" s="24"/>
      <c r="D281" s="24"/>
      <c r="E281" s="24"/>
      <c r="F281" s="24"/>
      <c r="G281" s="24"/>
      <c r="H281" s="24"/>
      <c r="I281" s="24"/>
      <c r="J281" s="24"/>
      <c r="K281" s="17"/>
      <c r="L281" s="17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</row>
    <row r="282" spans="1:23" ht="12.75" hidden="1">
      <c r="A282" s="2"/>
      <c r="B282" s="24"/>
      <c r="C282" s="24"/>
      <c r="D282" s="24"/>
      <c r="E282" s="24"/>
      <c r="F282" s="24"/>
      <c r="G282" s="24"/>
      <c r="H282" s="24"/>
      <c r="I282" s="24"/>
      <c r="J282" s="24"/>
      <c r="K282" s="17"/>
      <c r="L282" s="17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</row>
    <row r="283" spans="1:23" ht="12.75" hidden="1">
      <c r="A283" s="2"/>
      <c r="B283" s="24"/>
      <c r="C283" s="24"/>
      <c r="D283" s="24"/>
      <c r="E283" s="24"/>
      <c r="F283" s="24"/>
      <c r="G283" s="24"/>
      <c r="H283" s="24"/>
      <c r="I283" s="24"/>
      <c r="J283" s="24"/>
      <c r="K283" s="17"/>
      <c r="L283" s="17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</row>
    <row r="284" spans="1:23" ht="12.75" hidden="1">
      <c r="A284" s="2"/>
      <c r="B284" s="24"/>
      <c r="C284" s="24"/>
      <c r="D284" s="24"/>
      <c r="E284" s="24"/>
      <c r="F284" s="24"/>
      <c r="G284" s="24"/>
      <c r="H284" s="24"/>
      <c r="I284" s="24"/>
      <c r="J284" s="24"/>
      <c r="K284" s="17"/>
      <c r="L284" s="17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</row>
    <row r="285" spans="1:23" ht="12.75" hidden="1">
      <c r="A285" s="2"/>
      <c r="B285" s="24"/>
      <c r="C285" s="24"/>
      <c r="D285" s="24"/>
      <c r="E285" s="24"/>
      <c r="F285" s="24"/>
      <c r="G285" s="24"/>
      <c r="H285" s="24"/>
      <c r="I285" s="24"/>
      <c r="J285" s="24"/>
      <c r="K285" s="17"/>
      <c r="L285" s="17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</row>
    <row r="286" spans="1:23" ht="12.75" hidden="1">
      <c r="A286" s="2"/>
      <c r="B286" s="24"/>
      <c r="C286" s="24"/>
      <c r="D286" s="24"/>
      <c r="E286" s="24"/>
      <c r="F286" s="24"/>
      <c r="G286" s="24"/>
      <c r="H286" s="24"/>
      <c r="I286" s="24"/>
      <c r="J286" s="24"/>
      <c r="K286" s="17"/>
      <c r="L286" s="17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</row>
    <row r="287" spans="1:23" ht="12.75" hidden="1">
      <c r="A287" s="2"/>
      <c r="B287" s="24"/>
      <c r="C287" s="24"/>
      <c r="D287" s="24"/>
      <c r="E287" s="24"/>
      <c r="F287" s="24"/>
      <c r="G287" s="24"/>
      <c r="H287" s="24"/>
      <c r="I287" s="24"/>
      <c r="J287" s="24"/>
      <c r="K287" s="17"/>
      <c r="L287" s="17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</row>
    <row r="288" spans="1:23" ht="12.75" hidden="1">
      <c r="A288" s="2"/>
      <c r="B288" s="24"/>
      <c r="C288" s="24"/>
      <c r="D288" s="24"/>
      <c r="E288" s="24"/>
      <c r="F288" s="24"/>
      <c r="G288" s="24"/>
      <c r="H288" s="24"/>
      <c r="I288" s="24"/>
      <c r="J288" s="24"/>
      <c r="K288" s="17"/>
      <c r="L288" s="17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</row>
    <row r="289" spans="1:23" ht="12.75" hidden="1">
      <c r="A289" s="2"/>
      <c r="B289" s="24"/>
      <c r="C289" s="24"/>
      <c r="D289" s="24"/>
      <c r="E289" s="24"/>
      <c r="F289" s="24"/>
      <c r="G289" s="24"/>
      <c r="H289" s="24"/>
      <c r="I289" s="24"/>
      <c r="J289" s="24"/>
      <c r="K289" s="17"/>
      <c r="L289" s="17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</row>
    <row r="290" spans="1:23" ht="12.75" hidden="1">
      <c r="A290" s="2"/>
      <c r="B290" s="24"/>
      <c r="C290" s="24"/>
      <c r="D290" s="24"/>
      <c r="E290" s="24"/>
      <c r="F290" s="24"/>
      <c r="G290" s="24"/>
      <c r="H290" s="24"/>
      <c r="I290" s="24"/>
      <c r="J290" s="24"/>
      <c r="K290" s="17"/>
      <c r="L290" s="17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</row>
    <row r="291" spans="1:23" ht="12.75" hidden="1">
      <c r="A291" s="2"/>
      <c r="B291" s="24"/>
      <c r="C291" s="24"/>
      <c r="D291" s="24"/>
      <c r="E291" s="24"/>
      <c r="F291" s="24"/>
      <c r="G291" s="24"/>
      <c r="H291" s="24"/>
      <c r="I291" s="24"/>
      <c r="J291" s="24"/>
      <c r="K291" s="17"/>
      <c r="L291" s="17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</row>
    <row r="292" spans="1:23" ht="12.75" hidden="1">
      <c r="A292" s="2"/>
      <c r="B292" s="24"/>
      <c r="C292" s="24"/>
      <c r="D292" s="24"/>
      <c r="E292" s="24"/>
      <c r="F292" s="24"/>
      <c r="G292" s="24"/>
      <c r="H292" s="24"/>
      <c r="I292" s="24"/>
      <c r="J292" s="24"/>
      <c r="K292" s="17"/>
      <c r="L292" s="17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</row>
    <row r="293" spans="1:23" ht="12.75" hidden="1">
      <c r="A293" s="2"/>
      <c r="B293" s="24"/>
      <c r="C293" s="24"/>
      <c r="D293" s="24"/>
      <c r="E293" s="24"/>
      <c r="F293" s="24"/>
      <c r="G293" s="24"/>
      <c r="H293" s="24"/>
      <c r="I293" s="24"/>
      <c r="J293" s="24"/>
      <c r="K293" s="17"/>
      <c r="L293" s="17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</row>
    <row r="294" spans="1:23" ht="12.75" hidden="1">
      <c r="A294" s="2"/>
      <c r="B294" s="24"/>
      <c r="C294" s="24"/>
      <c r="D294" s="24"/>
      <c r="E294" s="24"/>
      <c r="F294" s="24"/>
      <c r="G294" s="24"/>
      <c r="H294" s="24"/>
      <c r="I294" s="24"/>
      <c r="J294" s="24"/>
      <c r="K294" s="17"/>
      <c r="L294" s="17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</row>
    <row r="295" spans="1:23" ht="12.75" hidden="1">
      <c r="A295" s="2"/>
      <c r="B295" s="24"/>
      <c r="C295" s="24"/>
      <c r="D295" s="24"/>
      <c r="E295" s="24"/>
      <c r="F295" s="24"/>
      <c r="G295" s="24"/>
      <c r="H295" s="24"/>
      <c r="I295" s="24"/>
      <c r="J295" s="24"/>
      <c r="K295" s="17"/>
      <c r="L295" s="17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</row>
    <row r="296" spans="1:23" ht="12.75" hidden="1">
      <c r="A296" s="2"/>
      <c r="B296" s="24"/>
      <c r="C296" s="24"/>
      <c r="D296" s="24"/>
      <c r="E296" s="24"/>
      <c r="F296" s="24"/>
      <c r="G296" s="24"/>
      <c r="H296" s="24"/>
      <c r="I296" s="24"/>
      <c r="J296" s="24"/>
      <c r="K296" s="17"/>
      <c r="L296" s="17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</row>
    <row r="297" spans="1:23" ht="12.75" hidden="1">
      <c r="A297" s="3"/>
      <c r="B297" s="25"/>
      <c r="C297" s="25"/>
      <c r="D297" s="25"/>
      <c r="E297" s="25"/>
      <c r="F297" s="25"/>
      <c r="G297" s="25"/>
      <c r="H297" s="25"/>
      <c r="I297" s="25"/>
      <c r="J297" s="25"/>
      <c r="K297" s="27"/>
      <c r="L297" s="27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</row>
    <row r="298" ht="12.75" hidden="1"/>
    <row r="299" spans="8:12" ht="12.75" hidden="1">
      <c r="H299" s="9"/>
      <c r="I299" s="9"/>
      <c r="J299" s="9"/>
      <c r="K299" s="9"/>
      <c r="L299" s="9"/>
    </row>
    <row r="300" spans="1:23" ht="12.75" hidden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</row>
    <row r="301" spans="1:23" ht="12.75" hidden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</row>
    <row r="302" spans="1:23" ht="12.75" hidden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</row>
    <row r="303" spans="1:23" ht="12.75" hidden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</row>
    <row r="304" ht="12.75" hidden="1"/>
    <row r="305" spans="1:23" ht="12.75" hidden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</row>
    <row r="306" spans="1:23" ht="53.25" customHeight="1" hidden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</row>
    <row r="307" spans="1:23" ht="12.75" hidden="1">
      <c r="A307" s="5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</row>
    <row r="308" spans="1:23" ht="12.75" hidden="1">
      <c r="A308" s="2"/>
      <c r="B308" s="25"/>
      <c r="C308" s="25"/>
      <c r="D308" s="25"/>
      <c r="E308" s="25"/>
      <c r="F308" s="25"/>
      <c r="G308" s="25"/>
      <c r="H308" s="25"/>
      <c r="I308" s="25"/>
      <c r="J308" s="33"/>
      <c r="K308" s="33"/>
      <c r="L308" s="17"/>
      <c r="M308" s="17"/>
      <c r="N308" s="18"/>
      <c r="O308" s="18"/>
      <c r="P308" s="17"/>
      <c r="Q308" s="17"/>
      <c r="R308" s="18"/>
      <c r="S308" s="18"/>
      <c r="T308" s="18"/>
      <c r="U308" s="18"/>
      <c r="V308" s="18"/>
      <c r="W308" s="18"/>
    </row>
    <row r="309" spans="1:23" ht="12.75" hidden="1">
      <c r="A309" s="2"/>
      <c r="B309" s="24"/>
      <c r="C309" s="24"/>
      <c r="D309" s="24"/>
      <c r="E309" s="24"/>
      <c r="F309" s="24"/>
      <c r="G309" s="24"/>
      <c r="H309" s="24"/>
      <c r="I309" s="24"/>
      <c r="J309" s="16"/>
      <c r="K309" s="16"/>
      <c r="L309" s="17"/>
      <c r="M309" s="17"/>
      <c r="N309" s="18"/>
      <c r="O309" s="18"/>
      <c r="P309" s="17"/>
      <c r="Q309" s="17"/>
      <c r="R309" s="18"/>
      <c r="S309" s="18"/>
      <c r="T309" s="18"/>
      <c r="U309" s="18"/>
      <c r="V309" s="18"/>
      <c r="W309" s="18"/>
    </row>
    <row r="310" spans="1:23" ht="12.75" hidden="1">
      <c r="A310" s="2"/>
      <c r="B310" s="24"/>
      <c r="C310" s="24"/>
      <c r="D310" s="24"/>
      <c r="E310" s="24"/>
      <c r="F310" s="24"/>
      <c r="G310" s="24"/>
      <c r="H310" s="24"/>
      <c r="I310" s="24"/>
      <c r="J310" s="16"/>
      <c r="K310" s="16"/>
      <c r="L310" s="17"/>
      <c r="M310" s="17"/>
      <c r="N310" s="18"/>
      <c r="O310" s="18"/>
      <c r="P310" s="17"/>
      <c r="Q310" s="17"/>
      <c r="R310" s="18"/>
      <c r="S310" s="18"/>
      <c r="T310" s="18"/>
      <c r="U310" s="18"/>
      <c r="V310" s="18"/>
      <c r="W310" s="18"/>
    </row>
    <row r="311" spans="1:23" ht="24.75" customHeight="1" hidden="1">
      <c r="A311" s="2"/>
      <c r="B311" s="24"/>
      <c r="C311" s="24"/>
      <c r="D311" s="24"/>
      <c r="E311" s="24"/>
      <c r="F311" s="24"/>
      <c r="G311" s="24"/>
      <c r="H311" s="24"/>
      <c r="I311" s="24"/>
      <c r="J311" s="16"/>
      <c r="K311" s="16"/>
      <c r="L311" s="17"/>
      <c r="M311" s="17"/>
      <c r="N311" s="18"/>
      <c r="O311" s="18"/>
      <c r="P311" s="17"/>
      <c r="Q311" s="17"/>
      <c r="R311" s="18"/>
      <c r="S311" s="18"/>
      <c r="T311" s="18"/>
      <c r="U311" s="18"/>
      <c r="V311" s="18"/>
      <c r="W311" s="18"/>
    </row>
    <row r="312" spans="1:23" ht="12.75" hidden="1">
      <c r="A312" s="2"/>
      <c r="B312" s="24"/>
      <c r="C312" s="24"/>
      <c r="D312" s="24"/>
      <c r="E312" s="24"/>
      <c r="F312" s="24"/>
      <c r="G312" s="24"/>
      <c r="H312" s="24"/>
      <c r="I312" s="24"/>
      <c r="J312" s="16"/>
      <c r="K312" s="16"/>
      <c r="L312" s="17"/>
      <c r="M312" s="17"/>
      <c r="N312" s="18"/>
      <c r="O312" s="18"/>
      <c r="P312" s="17"/>
      <c r="Q312" s="17"/>
      <c r="R312" s="18"/>
      <c r="S312" s="18"/>
      <c r="T312" s="18"/>
      <c r="U312" s="18"/>
      <c r="V312" s="18"/>
      <c r="W312" s="18"/>
    </row>
    <row r="313" spans="1:23" ht="12.75" hidden="1">
      <c r="A313" s="2"/>
      <c r="B313" s="24"/>
      <c r="C313" s="24"/>
      <c r="D313" s="24"/>
      <c r="E313" s="24"/>
      <c r="F313" s="24"/>
      <c r="G313" s="24"/>
      <c r="H313" s="24"/>
      <c r="I313" s="24"/>
      <c r="J313" s="16"/>
      <c r="K313" s="16"/>
      <c r="L313" s="17"/>
      <c r="M313" s="17"/>
      <c r="N313" s="18"/>
      <c r="O313" s="18"/>
      <c r="P313" s="17"/>
      <c r="Q313" s="17"/>
      <c r="R313" s="18"/>
      <c r="S313" s="18"/>
      <c r="T313" s="18"/>
      <c r="U313" s="18"/>
      <c r="V313" s="18"/>
      <c r="W313" s="18"/>
    </row>
    <row r="314" spans="1:23" ht="12.75" hidden="1">
      <c r="A314" s="2"/>
      <c r="B314" s="24"/>
      <c r="C314" s="24"/>
      <c r="D314" s="24"/>
      <c r="E314" s="24"/>
      <c r="F314" s="24"/>
      <c r="G314" s="24"/>
      <c r="H314" s="24"/>
      <c r="I314" s="24"/>
      <c r="J314" s="16"/>
      <c r="K314" s="16"/>
      <c r="L314" s="17"/>
      <c r="M314" s="17"/>
      <c r="N314" s="18"/>
      <c r="O314" s="18"/>
      <c r="P314" s="17"/>
      <c r="Q314" s="17"/>
      <c r="R314" s="18"/>
      <c r="S314" s="18"/>
      <c r="T314" s="18"/>
      <c r="U314" s="18"/>
      <c r="V314" s="18"/>
      <c r="W314" s="18"/>
    </row>
    <row r="315" spans="1:23" ht="12.75" hidden="1">
      <c r="A315" s="2"/>
      <c r="B315" s="24"/>
      <c r="C315" s="24"/>
      <c r="D315" s="24"/>
      <c r="E315" s="24"/>
      <c r="F315" s="24"/>
      <c r="G315" s="24"/>
      <c r="H315" s="24"/>
      <c r="I315" s="24"/>
      <c r="J315" s="16"/>
      <c r="K315" s="16"/>
      <c r="L315" s="17"/>
      <c r="M315" s="17"/>
      <c r="N315" s="18"/>
      <c r="O315" s="18"/>
      <c r="P315" s="17"/>
      <c r="Q315" s="17"/>
      <c r="R315" s="18"/>
      <c r="S315" s="18"/>
      <c r="T315" s="18"/>
      <c r="U315" s="18"/>
      <c r="V315" s="18"/>
      <c r="W315" s="18"/>
    </row>
    <row r="316" spans="1:23" ht="12.75" hidden="1">
      <c r="A316" s="2"/>
      <c r="B316" s="24"/>
      <c r="C316" s="24"/>
      <c r="D316" s="24"/>
      <c r="E316" s="24"/>
      <c r="F316" s="24"/>
      <c r="G316" s="24"/>
      <c r="H316" s="24"/>
      <c r="I316" s="24"/>
      <c r="J316" s="16"/>
      <c r="K316" s="16"/>
      <c r="L316" s="17"/>
      <c r="M316" s="17"/>
      <c r="N316" s="18"/>
      <c r="O316" s="18"/>
      <c r="P316" s="17"/>
      <c r="Q316" s="17"/>
      <c r="R316" s="18"/>
      <c r="S316" s="18"/>
      <c r="T316" s="18"/>
      <c r="U316" s="18"/>
      <c r="V316" s="18"/>
      <c r="W316" s="18"/>
    </row>
    <row r="317" spans="1:23" ht="12.75" hidden="1">
      <c r="A317" s="2"/>
      <c r="B317" s="24"/>
      <c r="C317" s="24"/>
      <c r="D317" s="24"/>
      <c r="E317" s="24"/>
      <c r="F317" s="24"/>
      <c r="G317" s="24"/>
      <c r="H317" s="24"/>
      <c r="I317" s="24"/>
      <c r="J317" s="16"/>
      <c r="K317" s="16"/>
      <c r="L317" s="17"/>
      <c r="M317" s="17"/>
      <c r="N317" s="18"/>
      <c r="O317" s="18"/>
      <c r="P317" s="17"/>
      <c r="Q317" s="17"/>
      <c r="R317" s="18"/>
      <c r="S317" s="18"/>
      <c r="T317" s="18"/>
      <c r="U317" s="18"/>
      <c r="V317" s="18"/>
      <c r="W317" s="18"/>
    </row>
    <row r="318" spans="1:23" ht="12.75" hidden="1">
      <c r="A318" s="2"/>
      <c r="B318" s="24"/>
      <c r="C318" s="24"/>
      <c r="D318" s="24"/>
      <c r="E318" s="24"/>
      <c r="F318" s="24"/>
      <c r="G318" s="24"/>
      <c r="H318" s="24"/>
      <c r="I318" s="24"/>
      <c r="J318" s="16"/>
      <c r="K318" s="16"/>
      <c r="L318" s="17"/>
      <c r="M318" s="17"/>
      <c r="N318" s="18"/>
      <c r="O318" s="18"/>
      <c r="P318" s="17"/>
      <c r="Q318" s="17"/>
      <c r="R318" s="18"/>
      <c r="S318" s="18"/>
      <c r="T318" s="18"/>
      <c r="U318" s="18"/>
      <c r="V318" s="18"/>
      <c r="W318" s="18"/>
    </row>
    <row r="319" spans="1:23" ht="12.75" hidden="1">
      <c r="A319" s="2"/>
      <c r="B319" s="24"/>
      <c r="C319" s="24"/>
      <c r="D319" s="24"/>
      <c r="E319" s="24"/>
      <c r="F319" s="24"/>
      <c r="G319" s="24"/>
      <c r="H319" s="24"/>
      <c r="I319" s="24"/>
      <c r="J319" s="16"/>
      <c r="K319" s="16"/>
      <c r="L319" s="17"/>
      <c r="M319" s="17"/>
      <c r="N319" s="18"/>
      <c r="O319" s="18"/>
      <c r="P319" s="17"/>
      <c r="Q319" s="17"/>
      <c r="R319" s="18"/>
      <c r="S319" s="18"/>
      <c r="T319" s="18"/>
      <c r="U319" s="18"/>
      <c r="V319" s="18"/>
      <c r="W319" s="18"/>
    </row>
    <row r="320" spans="1:23" ht="12.75" hidden="1">
      <c r="A320" s="2"/>
      <c r="B320" s="24"/>
      <c r="C320" s="24"/>
      <c r="D320" s="24"/>
      <c r="E320" s="24"/>
      <c r="F320" s="24"/>
      <c r="G320" s="24"/>
      <c r="H320" s="24"/>
      <c r="I320" s="24"/>
      <c r="J320" s="16"/>
      <c r="K320" s="16"/>
      <c r="L320" s="17"/>
      <c r="M320" s="17"/>
      <c r="N320" s="18"/>
      <c r="O320" s="18"/>
      <c r="P320" s="17"/>
      <c r="Q320" s="17"/>
      <c r="R320" s="18"/>
      <c r="S320" s="18"/>
      <c r="T320" s="18"/>
      <c r="U320" s="18"/>
      <c r="V320" s="18"/>
      <c r="W320" s="18"/>
    </row>
    <row r="321" spans="1:23" ht="12.75" hidden="1">
      <c r="A321" s="2"/>
      <c r="B321" s="24"/>
      <c r="C321" s="24"/>
      <c r="D321" s="24"/>
      <c r="E321" s="24"/>
      <c r="F321" s="24"/>
      <c r="G321" s="24"/>
      <c r="H321" s="24"/>
      <c r="I321" s="24"/>
      <c r="J321" s="16"/>
      <c r="K321" s="16"/>
      <c r="L321" s="17"/>
      <c r="M321" s="17"/>
      <c r="N321" s="18"/>
      <c r="O321" s="18"/>
      <c r="P321" s="17"/>
      <c r="Q321" s="17"/>
      <c r="R321" s="18"/>
      <c r="S321" s="18"/>
      <c r="T321" s="18"/>
      <c r="U321" s="18"/>
      <c r="V321" s="18"/>
      <c r="W321" s="18"/>
    </row>
    <row r="322" spans="1:23" ht="12.75" hidden="1">
      <c r="A322" s="2"/>
      <c r="B322" s="24"/>
      <c r="C322" s="24"/>
      <c r="D322" s="24"/>
      <c r="E322" s="24"/>
      <c r="F322" s="24"/>
      <c r="G322" s="24"/>
      <c r="H322" s="24"/>
      <c r="I322" s="24"/>
      <c r="J322" s="16"/>
      <c r="K322" s="16"/>
      <c r="L322" s="17"/>
      <c r="M322" s="17"/>
      <c r="N322" s="18"/>
      <c r="O322" s="18"/>
      <c r="P322" s="17"/>
      <c r="Q322" s="17"/>
      <c r="R322" s="18"/>
      <c r="S322" s="18"/>
      <c r="T322" s="18"/>
      <c r="U322" s="18"/>
      <c r="V322" s="18"/>
      <c r="W322" s="18"/>
    </row>
    <row r="323" spans="1:23" ht="12.75" hidden="1">
      <c r="A323" s="2"/>
      <c r="B323" s="24"/>
      <c r="C323" s="24"/>
      <c r="D323" s="24"/>
      <c r="E323" s="24"/>
      <c r="F323" s="24"/>
      <c r="G323" s="24"/>
      <c r="H323" s="24"/>
      <c r="I323" s="24"/>
      <c r="J323" s="16"/>
      <c r="K323" s="16"/>
      <c r="L323" s="17"/>
      <c r="M323" s="17"/>
      <c r="N323" s="18"/>
      <c r="O323" s="18"/>
      <c r="P323" s="17"/>
      <c r="Q323" s="17"/>
      <c r="R323" s="18"/>
      <c r="S323" s="18"/>
      <c r="T323" s="18"/>
      <c r="U323" s="18"/>
      <c r="V323" s="18"/>
      <c r="W323" s="18"/>
    </row>
    <row r="324" spans="1:23" ht="12.75" hidden="1">
      <c r="A324" s="2"/>
      <c r="B324" s="24"/>
      <c r="C324" s="24"/>
      <c r="D324" s="24"/>
      <c r="E324" s="24"/>
      <c r="F324" s="24"/>
      <c r="G324" s="24"/>
      <c r="H324" s="24"/>
      <c r="I324" s="24"/>
      <c r="J324" s="16"/>
      <c r="K324" s="16"/>
      <c r="L324" s="17"/>
      <c r="M324" s="17"/>
      <c r="N324" s="18"/>
      <c r="O324" s="18"/>
      <c r="P324" s="17"/>
      <c r="Q324" s="17"/>
      <c r="R324" s="18"/>
      <c r="S324" s="18"/>
      <c r="T324" s="18"/>
      <c r="U324" s="18"/>
      <c r="V324" s="18"/>
      <c r="W324" s="18"/>
    </row>
    <row r="325" spans="1:23" ht="12.75" hidden="1">
      <c r="A325" s="2"/>
      <c r="B325" s="24"/>
      <c r="C325" s="24"/>
      <c r="D325" s="24"/>
      <c r="E325" s="24"/>
      <c r="F325" s="24"/>
      <c r="G325" s="24"/>
      <c r="H325" s="24"/>
      <c r="I325" s="24"/>
      <c r="J325" s="16"/>
      <c r="K325" s="16"/>
      <c r="L325" s="17"/>
      <c r="M325" s="17"/>
      <c r="N325" s="18"/>
      <c r="O325" s="18"/>
      <c r="P325" s="17"/>
      <c r="Q325" s="17"/>
      <c r="R325" s="18"/>
      <c r="S325" s="18"/>
      <c r="T325" s="18"/>
      <c r="U325" s="18"/>
      <c r="V325" s="18"/>
      <c r="W325" s="18"/>
    </row>
    <row r="326" spans="1:23" ht="12.75" hidden="1">
      <c r="A326" s="2"/>
      <c r="B326" s="24"/>
      <c r="C326" s="24"/>
      <c r="D326" s="24"/>
      <c r="E326" s="24"/>
      <c r="F326" s="24"/>
      <c r="G326" s="24"/>
      <c r="H326" s="24"/>
      <c r="I326" s="24"/>
      <c r="J326" s="16"/>
      <c r="K326" s="16"/>
      <c r="L326" s="17"/>
      <c r="M326" s="17"/>
      <c r="N326" s="18"/>
      <c r="O326" s="18"/>
      <c r="P326" s="17"/>
      <c r="Q326" s="17"/>
      <c r="R326" s="18"/>
      <c r="S326" s="18"/>
      <c r="T326" s="18"/>
      <c r="U326" s="18"/>
      <c r="V326" s="18"/>
      <c r="W326" s="18"/>
    </row>
    <row r="327" spans="1:23" ht="12.75" hidden="1">
      <c r="A327" s="2"/>
      <c r="B327" s="24"/>
      <c r="C327" s="24"/>
      <c r="D327" s="24"/>
      <c r="E327" s="24"/>
      <c r="F327" s="24"/>
      <c r="G327" s="24"/>
      <c r="H327" s="24"/>
      <c r="I327" s="24"/>
      <c r="J327" s="16"/>
      <c r="K327" s="16"/>
      <c r="L327" s="17"/>
      <c r="M327" s="17"/>
      <c r="N327" s="18"/>
      <c r="O327" s="18"/>
      <c r="P327" s="17"/>
      <c r="Q327" s="17"/>
      <c r="R327" s="18"/>
      <c r="S327" s="18"/>
      <c r="T327" s="18"/>
      <c r="U327" s="18"/>
      <c r="V327" s="18"/>
      <c r="W327" s="18"/>
    </row>
    <row r="328" spans="1:23" ht="12.75" hidden="1">
      <c r="A328" s="2"/>
      <c r="B328" s="24"/>
      <c r="C328" s="24"/>
      <c r="D328" s="24"/>
      <c r="E328" s="24"/>
      <c r="F328" s="24"/>
      <c r="G328" s="24"/>
      <c r="H328" s="24"/>
      <c r="I328" s="24"/>
      <c r="J328" s="16"/>
      <c r="K328" s="16"/>
      <c r="L328" s="17"/>
      <c r="M328" s="17"/>
      <c r="N328" s="18"/>
      <c r="O328" s="18"/>
      <c r="P328" s="17"/>
      <c r="Q328" s="17"/>
      <c r="R328" s="18"/>
      <c r="S328" s="18"/>
      <c r="T328" s="18"/>
      <c r="U328" s="18"/>
      <c r="V328" s="18"/>
      <c r="W328" s="18"/>
    </row>
    <row r="329" spans="1:23" ht="12.75" hidden="1">
      <c r="A329" s="2"/>
      <c r="B329" s="24"/>
      <c r="C329" s="24"/>
      <c r="D329" s="24"/>
      <c r="E329" s="24"/>
      <c r="F329" s="24"/>
      <c r="G329" s="24"/>
      <c r="H329" s="24"/>
      <c r="I329" s="24"/>
      <c r="J329" s="16"/>
      <c r="K329" s="16"/>
      <c r="L329" s="17"/>
      <c r="M329" s="17"/>
      <c r="N329" s="18"/>
      <c r="O329" s="18"/>
      <c r="P329" s="17"/>
      <c r="Q329" s="17"/>
      <c r="R329" s="18"/>
      <c r="S329" s="18"/>
      <c r="T329" s="18"/>
      <c r="U329" s="18"/>
      <c r="V329" s="18"/>
      <c r="W329" s="18"/>
    </row>
    <row r="330" spans="1:23" ht="12.75" hidden="1">
      <c r="A330" s="2"/>
      <c r="B330" s="24"/>
      <c r="C330" s="24"/>
      <c r="D330" s="24"/>
      <c r="E330" s="24"/>
      <c r="F330" s="24"/>
      <c r="G330" s="24"/>
      <c r="H330" s="24"/>
      <c r="I330" s="24"/>
      <c r="J330" s="16"/>
      <c r="K330" s="16"/>
      <c r="L330" s="17"/>
      <c r="M330" s="17"/>
      <c r="N330" s="18"/>
      <c r="O330" s="18"/>
      <c r="P330" s="17"/>
      <c r="Q330" s="17"/>
      <c r="R330" s="18"/>
      <c r="S330" s="18"/>
      <c r="T330" s="18"/>
      <c r="U330" s="18"/>
      <c r="V330" s="18"/>
      <c r="W330" s="18"/>
    </row>
    <row r="331" spans="1:23" ht="12.75" hidden="1">
      <c r="A331" s="2"/>
      <c r="B331" s="24"/>
      <c r="C331" s="24"/>
      <c r="D331" s="24"/>
      <c r="E331" s="24"/>
      <c r="F331" s="24"/>
      <c r="G331" s="24"/>
      <c r="H331" s="24"/>
      <c r="I331" s="24"/>
      <c r="J331" s="16"/>
      <c r="K331" s="16"/>
      <c r="L331" s="17"/>
      <c r="M331" s="17"/>
      <c r="N331" s="18"/>
      <c r="O331" s="18"/>
      <c r="P331" s="17"/>
      <c r="Q331" s="17"/>
      <c r="R331" s="18"/>
      <c r="S331" s="18"/>
      <c r="T331" s="18"/>
      <c r="U331" s="18"/>
      <c r="V331" s="18"/>
      <c r="W331" s="18"/>
    </row>
    <row r="332" spans="1:23" ht="12.75" hidden="1">
      <c r="A332" s="2"/>
      <c r="B332" s="24"/>
      <c r="C332" s="24"/>
      <c r="D332" s="24"/>
      <c r="E332" s="24"/>
      <c r="F332" s="24"/>
      <c r="G332" s="24"/>
      <c r="H332" s="24"/>
      <c r="I332" s="24"/>
      <c r="J332" s="16"/>
      <c r="K332" s="16"/>
      <c r="L332" s="17"/>
      <c r="M332" s="17"/>
      <c r="N332" s="18"/>
      <c r="O332" s="18"/>
      <c r="P332" s="17"/>
      <c r="Q332" s="17"/>
      <c r="R332" s="18"/>
      <c r="S332" s="18"/>
      <c r="T332" s="18"/>
      <c r="U332" s="18"/>
      <c r="V332" s="18"/>
      <c r="W332" s="18"/>
    </row>
    <row r="333" spans="1:23" ht="25.5" customHeight="1" hidden="1">
      <c r="A333" s="2"/>
      <c r="B333" s="24"/>
      <c r="C333" s="24"/>
      <c r="D333" s="24"/>
      <c r="E333" s="24"/>
      <c r="F333" s="24"/>
      <c r="G333" s="24"/>
      <c r="H333" s="24"/>
      <c r="I333" s="24"/>
      <c r="J333" s="16"/>
      <c r="K333" s="16"/>
      <c r="L333" s="17"/>
      <c r="M333" s="17"/>
      <c r="N333" s="18"/>
      <c r="O333" s="18"/>
      <c r="P333" s="17"/>
      <c r="Q333" s="17"/>
      <c r="R333" s="18"/>
      <c r="S333" s="18"/>
      <c r="T333" s="18"/>
      <c r="U333" s="18"/>
      <c r="V333" s="18"/>
      <c r="W333" s="18"/>
    </row>
    <row r="334" spans="1:23" ht="12.75" hidden="1">
      <c r="A334" s="2"/>
      <c r="B334" s="24"/>
      <c r="C334" s="24"/>
      <c r="D334" s="24"/>
      <c r="E334" s="24"/>
      <c r="F334" s="24"/>
      <c r="G334" s="24"/>
      <c r="H334" s="24"/>
      <c r="I334" s="24"/>
      <c r="J334" s="16"/>
      <c r="K334" s="16"/>
      <c r="L334" s="17"/>
      <c r="M334" s="17"/>
      <c r="N334" s="18"/>
      <c r="O334" s="18"/>
      <c r="P334" s="17"/>
      <c r="Q334" s="17"/>
      <c r="R334" s="18"/>
      <c r="S334" s="18"/>
      <c r="T334" s="18"/>
      <c r="U334" s="18"/>
      <c r="V334" s="18"/>
      <c r="W334" s="18"/>
    </row>
    <row r="335" spans="1:23" ht="26.25" customHeight="1" hidden="1">
      <c r="A335" s="2"/>
      <c r="B335" s="24"/>
      <c r="C335" s="24"/>
      <c r="D335" s="24"/>
      <c r="E335" s="24"/>
      <c r="F335" s="24"/>
      <c r="G335" s="24"/>
      <c r="H335" s="24"/>
      <c r="I335" s="24"/>
      <c r="J335" s="16"/>
      <c r="K335" s="16"/>
      <c r="L335" s="17"/>
      <c r="M335" s="17"/>
      <c r="N335" s="18"/>
      <c r="O335" s="18"/>
      <c r="P335" s="17"/>
      <c r="Q335" s="17"/>
      <c r="R335" s="18"/>
      <c r="S335" s="18"/>
      <c r="T335" s="18"/>
      <c r="U335" s="18"/>
      <c r="V335" s="18"/>
      <c r="W335" s="18"/>
    </row>
    <row r="336" spans="1:23" ht="12.75" hidden="1">
      <c r="A336" s="2"/>
      <c r="B336" s="24"/>
      <c r="C336" s="24"/>
      <c r="D336" s="24"/>
      <c r="E336" s="24"/>
      <c r="F336" s="24"/>
      <c r="G336" s="24"/>
      <c r="H336" s="24"/>
      <c r="I336" s="24"/>
      <c r="J336" s="16"/>
      <c r="K336" s="16"/>
      <c r="L336" s="17"/>
      <c r="M336" s="17"/>
      <c r="N336" s="18"/>
      <c r="O336" s="18"/>
      <c r="P336" s="17"/>
      <c r="Q336" s="17"/>
      <c r="R336" s="18"/>
      <c r="S336" s="18"/>
      <c r="T336" s="18"/>
      <c r="U336" s="18"/>
      <c r="V336" s="18"/>
      <c r="W336" s="18"/>
    </row>
    <row r="337" spans="1:23" ht="12.75" hidden="1">
      <c r="A337" s="2"/>
      <c r="B337" s="24"/>
      <c r="C337" s="24"/>
      <c r="D337" s="24"/>
      <c r="E337" s="24"/>
      <c r="F337" s="24"/>
      <c r="G337" s="24"/>
      <c r="H337" s="24"/>
      <c r="I337" s="24"/>
      <c r="J337" s="16"/>
      <c r="K337" s="16"/>
      <c r="L337" s="17"/>
      <c r="M337" s="17"/>
      <c r="N337" s="18"/>
      <c r="O337" s="18"/>
      <c r="P337" s="17"/>
      <c r="Q337" s="17"/>
      <c r="R337" s="18"/>
      <c r="S337" s="18"/>
      <c r="T337" s="18"/>
      <c r="U337" s="18"/>
      <c r="V337" s="18"/>
      <c r="W337" s="18"/>
    </row>
    <row r="338" spans="1:23" ht="12.75" hidden="1">
      <c r="A338" s="2"/>
      <c r="B338" s="24"/>
      <c r="C338" s="24"/>
      <c r="D338" s="24"/>
      <c r="E338" s="24"/>
      <c r="F338" s="24"/>
      <c r="G338" s="24"/>
      <c r="H338" s="24"/>
      <c r="I338" s="24"/>
      <c r="J338" s="16"/>
      <c r="K338" s="16"/>
      <c r="L338" s="17"/>
      <c r="M338" s="17"/>
      <c r="N338" s="18"/>
      <c r="O338" s="18"/>
      <c r="P338" s="17"/>
      <c r="Q338" s="17"/>
      <c r="R338" s="18"/>
      <c r="S338" s="18"/>
      <c r="T338" s="18"/>
      <c r="U338" s="18"/>
      <c r="V338" s="18"/>
      <c r="W338" s="18"/>
    </row>
    <row r="339" spans="1:23" ht="12.75" hidden="1">
      <c r="A339" s="2"/>
      <c r="B339" s="24"/>
      <c r="C339" s="24"/>
      <c r="D339" s="24"/>
      <c r="E339" s="24"/>
      <c r="F339" s="24"/>
      <c r="G339" s="24"/>
      <c r="H339" s="24"/>
      <c r="I339" s="24"/>
      <c r="J339" s="16"/>
      <c r="K339" s="16"/>
      <c r="L339" s="17"/>
      <c r="M339" s="17"/>
      <c r="N339" s="18"/>
      <c r="O339" s="18"/>
      <c r="P339" s="17"/>
      <c r="Q339" s="17"/>
      <c r="R339" s="18"/>
      <c r="S339" s="18"/>
      <c r="T339" s="18"/>
      <c r="U339" s="18"/>
      <c r="V339" s="18"/>
      <c r="W339" s="18"/>
    </row>
    <row r="340" spans="1:23" ht="12.75" hidden="1">
      <c r="A340" s="2"/>
      <c r="B340" s="24"/>
      <c r="C340" s="24"/>
      <c r="D340" s="24"/>
      <c r="E340" s="24"/>
      <c r="F340" s="24"/>
      <c r="G340" s="24"/>
      <c r="H340" s="24"/>
      <c r="I340" s="24"/>
      <c r="J340" s="16"/>
      <c r="K340" s="16"/>
      <c r="L340" s="17"/>
      <c r="M340" s="17"/>
      <c r="N340" s="18"/>
      <c r="O340" s="18"/>
      <c r="P340" s="17"/>
      <c r="Q340" s="17"/>
      <c r="R340" s="18"/>
      <c r="S340" s="18"/>
      <c r="T340" s="18"/>
      <c r="U340" s="18"/>
      <c r="V340" s="18"/>
      <c r="W340" s="18"/>
    </row>
    <row r="341" spans="1:23" ht="12.75" hidden="1">
      <c r="A341" s="2"/>
      <c r="B341" s="24"/>
      <c r="C341" s="24"/>
      <c r="D341" s="24"/>
      <c r="E341" s="24"/>
      <c r="F341" s="24"/>
      <c r="G341" s="24"/>
      <c r="H341" s="24"/>
      <c r="I341" s="24"/>
      <c r="J341" s="16"/>
      <c r="K341" s="16"/>
      <c r="L341" s="17"/>
      <c r="M341" s="17"/>
      <c r="N341" s="18"/>
      <c r="O341" s="18"/>
      <c r="P341" s="17"/>
      <c r="Q341" s="17"/>
      <c r="R341" s="18"/>
      <c r="S341" s="18"/>
      <c r="T341" s="18"/>
      <c r="U341" s="18"/>
      <c r="V341" s="18"/>
      <c r="W341" s="18"/>
    </row>
    <row r="342" spans="1:23" ht="12.75" hidden="1">
      <c r="A342" s="2"/>
      <c r="B342" s="24"/>
      <c r="C342" s="24"/>
      <c r="D342" s="24"/>
      <c r="E342" s="24"/>
      <c r="F342" s="24"/>
      <c r="G342" s="24"/>
      <c r="H342" s="24"/>
      <c r="I342" s="24"/>
      <c r="J342" s="16"/>
      <c r="K342" s="16"/>
      <c r="L342" s="17"/>
      <c r="M342" s="17"/>
      <c r="N342" s="18"/>
      <c r="O342" s="18"/>
      <c r="P342" s="17"/>
      <c r="Q342" s="17"/>
      <c r="R342" s="18"/>
      <c r="S342" s="18"/>
      <c r="T342" s="18"/>
      <c r="U342" s="18"/>
      <c r="V342" s="18"/>
      <c r="W342" s="18"/>
    </row>
    <row r="343" spans="1:23" ht="12.75" hidden="1">
      <c r="A343" s="2"/>
      <c r="B343" s="24"/>
      <c r="C343" s="24"/>
      <c r="D343" s="24"/>
      <c r="E343" s="24"/>
      <c r="F343" s="24"/>
      <c r="G343" s="24"/>
      <c r="H343" s="24"/>
      <c r="I343" s="24"/>
      <c r="J343" s="16"/>
      <c r="K343" s="16"/>
      <c r="L343" s="17"/>
      <c r="M343" s="17"/>
      <c r="N343" s="18"/>
      <c r="O343" s="18"/>
      <c r="P343" s="17"/>
      <c r="Q343" s="17"/>
      <c r="R343" s="18"/>
      <c r="S343" s="18"/>
      <c r="T343" s="18"/>
      <c r="U343" s="18"/>
      <c r="V343" s="18"/>
      <c r="W343" s="18"/>
    </row>
    <row r="344" spans="1:23" ht="12.75" hidden="1">
      <c r="A344" s="2"/>
      <c r="B344" s="24"/>
      <c r="C344" s="24"/>
      <c r="D344" s="24"/>
      <c r="E344" s="24"/>
      <c r="F344" s="24"/>
      <c r="G344" s="24"/>
      <c r="H344" s="24"/>
      <c r="I344" s="24"/>
      <c r="J344" s="16"/>
      <c r="K344" s="16"/>
      <c r="L344" s="17"/>
      <c r="M344" s="17"/>
      <c r="N344" s="18"/>
      <c r="O344" s="18"/>
      <c r="P344" s="17"/>
      <c r="Q344" s="17"/>
      <c r="R344" s="18"/>
      <c r="S344" s="18"/>
      <c r="T344" s="18"/>
      <c r="U344" s="18"/>
      <c r="V344" s="18"/>
      <c r="W344" s="18"/>
    </row>
    <row r="345" spans="1:23" ht="12.75" hidden="1">
      <c r="A345" s="2"/>
      <c r="B345" s="24"/>
      <c r="C345" s="24"/>
      <c r="D345" s="24"/>
      <c r="E345" s="24"/>
      <c r="F345" s="24"/>
      <c r="G345" s="24"/>
      <c r="H345" s="24"/>
      <c r="I345" s="24"/>
      <c r="J345" s="16"/>
      <c r="K345" s="16"/>
      <c r="L345" s="17"/>
      <c r="M345" s="17"/>
      <c r="N345" s="18"/>
      <c r="O345" s="18"/>
      <c r="P345" s="17"/>
      <c r="Q345" s="17"/>
      <c r="R345" s="18"/>
      <c r="S345" s="18"/>
      <c r="T345" s="18"/>
      <c r="U345" s="18"/>
      <c r="V345" s="18"/>
      <c r="W345" s="18"/>
    </row>
    <row r="346" spans="1:23" ht="24.75" customHeight="1" hidden="1">
      <c r="A346" s="2"/>
      <c r="B346" s="24"/>
      <c r="C346" s="24"/>
      <c r="D346" s="24"/>
      <c r="E346" s="24"/>
      <c r="F346" s="24"/>
      <c r="G346" s="24"/>
      <c r="H346" s="24"/>
      <c r="I346" s="24"/>
      <c r="J346" s="16"/>
      <c r="K346" s="16"/>
      <c r="L346" s="17"/>
      <c r="M346" s="17"/>
      <c r="N346" s="18"/>
      <c r="O346" s="18"/>
      <c r="P346" s="17"/>
      <c r="Q346" s="17"/>
      <c r="R346" s="18"/>
      <c r="S346" s="18"/>
      <c r="T346" s="18"/>
      <c r="U346" s="18"/>
      <c r="V346" s="18"/>
      <c r="W346" s="18"/>
    </row>
    <row r="347" spans="1:23" ht="12.75" hidden="1">
      <c r="A347" s="2"/>
      <c r="B347" s="24"/>
      <c r="C347" s="24"/>
      <c r="D347" s="24"/>
      <c r="E347" s="24"/>
      <c r="F347" s="24"/>
      <c r="G347" s="24"/>
      <c r="H347" s="24"/>
      <c r="I347" s="24"/>
      <c r="J347" s="16"/>
      <c r="K347" s="16"/>
      <c r="L347" s="17"/>
      <c r="M347" s="17"/>
      <c r="N347" s="18"/>
      <c r="O347" s="18"/>
      <c r="P347" s="17"/>
      <c r="Q347" s="17"/>
      <c r="R347" s="18"/>
      <c r="S347" s="18"/>
      <c r="T347" s="18"/>
      <c r="U347" s="18"/>
      <c r="V347" s="18"/>
      <c r="W347" s="18"/>
    </row>
    <row r="348" spans="1:23" ht="12.75" hidden="1">
      <c r="A348" s="2"/>
      <c r="B348" s="24"/>
      <c r="C348" s="24"/>
      <c r="D348" s="24"/>
      <c r="E348" s="24"/>
      <c r="F348" s="24"/>
      <c r="G348" s="24"/>
      <c r="H348" s="24"/>
      <c r="I348" s="24"/>
      <c r="J348" s="16"/>
      <c r="K348" s="16"/>
      <c r="L348" s="17"/>
      <c r="M348" s="17"/>
      <c r="N348" s="18"/>
      <c r="O348" s="18"/>
      <c r="P348" s="17"/>
      <c r="Q348" s="17"/>
      <c r="R348" s="18"/>
      <c r="S348" s="18"/>
      <c r="T348" s="18"/>
      <c r="U348" s="18"/>
      <c r="V348" s="18"/>
      <c r="W348" s="18"/>
    </row>
    <row r="349" spans="1:23" ht="12.75" hidden="1">
      <c r="A349" s="2"/>
      <c r="B349" s="24"/>
      <c r="C349" s="24"/>
      <c r="D349" s="24"/>
      <c r="E349" s="24"/>
      <c r="F349" s="24"/>
      <c r="G349" s="24"/>
      <c r="H349" s="24"/>
      <c r="I349" s="24"/>
      <c r="J349" s="16"/>
      <c r="K349" s="16"/>
      <c r="L349" s="17"/>
      <c r="M349" s="17"/>
      <c r="N349" s="18"/>
      <c r="O349" s="18"/>
      <c r="P349" s="17"/>
      <c r="Q349" s="17"/>
      <c r="R349" s="18"/>
      <c r="S349" s="18"/>
      <c r="T349" s="18"/>
      <c r="U349" s="18"/>
      <c r="V349" s="18"/>
      <c r="W349" s="18"/>
    </row>
    <row r="350" spans="1:23" ht="26.25" customHeight="1" hidden="1">
      <c r="A350" s="2"/>
      <c r="B350" s="24"/>
      <c r="C350" s="24"/>
      <c r="D350" s="24"/>
      <c r="E350" s="24"/>
      <c r="F350" s="24"/>
      <c r="G350" s="24"/>
      <c r="H350" s="24"/>
      <c r="I350" s="24"/>
      <c r="J350" s="16"/>
      <c r="K350" s="16"/>
      <c r="L350" s="17"/>
      <c r="M350" s="17"/>
      <c r="N350" s="18"/>
      <c r="O350" s="18"/>
      <c r="P350" s="17"/>
      <c r="Q350" s="17"/>
      <c r="R350" s="18"/>
      <c r="S350" s="18"/>
      <c r="T350" s="18"/>
      <c r="U350" s="18"/>
      <c r="V350" s="18"/>
      <c r="W350" s="18"/>
    </row>
    <row r="351" spans="1:23" ht="12.75" hidden="1">
      <c r="A351" s="2"/>
      <c r="B351" s="24"/>
      <c r="C351" s="24"/>
      <c r="D351" s="24"/>
      <c r="E351" s="24"/>
      <c r="F351" s="24"/>
      <c r="G351" s="24"/>
      <c r="H351" s="24"/>
      <c r="I351" s="24"/>
      <c r="J351" s="16"/>
      <c r="K351" s="16"/>
      <c r="L351" s="17"/>
      <c r="M351" s="17"/>
      <c r="N351" s="18"/>
      <c r="O351" s="18"/>
      <c r="P351" s="17"/>
      <c r="Q351" s="17"/>
      <c r="R351" s="18"/>
      <c r="S351" s="18"/>
      <c r="T351" s="18"/>
      <c r="U351" s="18"/>
      <c r="V351" s="18"/>
      <c r="W351" s="18"/>
    </row>
    <row r="352" spans="1:23" ht="12.75" hidden="1">
      <c r="A352" s="2"/>
      <c r="B352" s="24"/>
      <c r="C352" s="24"/>
      <c r="D352" s="24"/>
      <c r="E352" s="24"/>
      <c r="F352" s="24"/>
      <c r="G352" s="24"/>
      <c r="H352" s="24"/>
      <c r="I352" s="24"/>
      <c r="J352" s="16"/>
      <c r="K352" s="16"/>
      <c r="L352" s="17"/>
      <c r="M352" s="17"/>
      <c r="N352" s="18"/>
      <c r="O352" s="18"/>
      <c r="P352" s="17"/>
      <c r="Q352" s="17"/>
      <c r="R352" s="18"/>
      <c r="S352" s="18"/>
      <c r="T352" s="18"/>
      <c r="U352" s="18"/>
      <c r="V352" s="18"/>
      <c r="W352" s="18"/>
    </row>
    <row r="353" spans="1:23" ht="12.75" hidden="1">
      <c r="A353" s="2"/>
      <c r="B353" s="24"/>
      <c r="C353" s="24"/>
      <c r="D353" s="24"/>
      <c r="E353" s="24"/>
      <c r="F353" s="24"/>
      <c r="G353" s="24"/>
      <c r="H353" s="24"/>
      <c r="I353" s="24"/>
      <c r="J353" s="16"/>
      <c r="K353" s="16"/>
      <c r="L353" s="17"/>
      <c r="M353" s="17"/>
      <c r="N353" s="18"/>
      <c r="O353" s="18"/>
      <c r="P353" s="17"/>
      <c r="Q353" s="17"/>
      <c r="R353" s="18"/>
      <c r="S353" s="18"/>
      <c r="T353" s="18"/>
      <c r="U353" s="18"/>
      <c r="V353" s="18"/>
      <c r="W353" s="18"/>
    </row>
    <row r="354" spans="1:23" ht="12.75" hidden="1">
      <c r="A354" s="2"/>
      <c r="B354" s="24"/>
      <c r="C354" s="24"/>
      <c r="D354" s="24"/>
      <c r="E354" s="24"/>
      <c r="F354" s="24"/>
      <c r="G354" s="24"/>
      <c r="H354" s="24"/>
      <c r="I354" s="24"/>
      <c r="J354" s="16"/>
      <c r="K354" s="16"/>
      <c r="L354" s="17"/>
      <c r="M354" s="17"/>
      <c r="N354" s="18"/>
      <c r="O354" s="18"/>
      <c r="P354" s="17"/>
      <c r="Q354" s="17"/>
      <c r="R354" s="18"/>
      <c r="S354" s="18"/>
      <c r="T354" s="18"/>
      <c r="U354" s="18"/>
      <c r="V354" s="18"/>
      <c r="W354" s="18"/>
    </row>
    <row r="355" spans="1:23" ht="12.75" hidden="1">
      <c r="A355" s="2"/>
      <c r="B355" s="24"/>
      <c r="C355" s="24"/>
      <c r="D355" s="24"/>
      <c r="E355" s="24"/>
      <c r="F355" s="24"/>
      <c r="G355" s="24"/>
      <c r="H355" s="24"/>
      <c r="I355" s="24"/>
      <c r="J355" s="16"/>
      <c r="K355" s="16"/>
      <c r="L355" s="17"/>
      <c r="M355" s="17"/>
      <c r="N355" s="18"/>
      <c r="O355" s="18"/>
      <c r="P355" s="17"/>
      <c r="Q355" s="17"/>
      <c r="R355" s="18"/>
      <c r="S355" s="18"/>
      <c r="T355" s="18"/>
      <c r="U355" s="18"/>
      <c r="V355" s="18"/>
      <c r="W355" s="18"/>
    </row>
    <row r="356" spans="1:29" ht="12.75" hidden="1">
      <c r="A356" s="3"/>
      <c r="B356" s="25"/>
      <c r="C356" s="25"/>
      <c r="D356" s="25"/>
      <c r="E356" s="25"/>
      <c r="F356" s="25"/>
      <c r="G356" s="25"/>
      <c r="H356" s="25"/>
      <c r="I356" s="25"/>
      <c r="J356" s="26"/>
      <c r="K356" s="26"/>
      <c r="L356" s="27"/>
      <c r="M356" s="27"/>
      <c r="N356" s="28"/>
      <c r="O356" s="28"/>
      <c r="P356" s="27"/>
      <c r="Q356" s="27"/>
      <c r="R356" s="28"/>
      <c r="S356" s="28"/>
      <c r="T356" s="28"/>
      <c r="U356" s="28"/>
      <c r="V356" s="28"/>
      <c r="W356" s="28"/>
      <c r="Z356" s="9"/>
      <c r="AA356" s="9"/>
      <c r="AB356" s="9"/>
      <c r="AC356" s="9"/>
    </row>
    <row r="357" spans="1:23" ht="26.25" customHeight="1" hidden="1">
      <c r="A357" s="2"/>
      <c r="B357" s="24"/>
      <c r="C357" s="24"/>
      <c r="D357" s="24"/>
      <c r="E357" s="24"/>
      <c r="F357" s="24"/>
      <c r="G357" s="24"/>
      <c r="H357" s="24"/>
      <c r="I357" s="24"/>
      <c r="J357" s="16"/>
      <c r="K357" s="16"/>
      <c r="L357" s="17"/>
      <c r="M357" s="17"/>
      <c r="N357" s="15"/>
      <c r="O357" s="15"/>
      <c r="P357" s="17"/>
      <c r="Q357" s="17"/>
      <c r="R357" s="18"/>
      <c r="S357" s="18"/>
      <c r="T357" s="18"/>
      <c r="U357" s="18"/>
      <c r="V357" s="18"/>
      <c r="W357" s="18"/>
    </row>
    <row r="358" spans="1:23" ht="27.75" customHeight="1" hidden="1">
      <c r="A358" s="2"/>
      <c r="B358" s="24"/>
      <c r="C358" s="24"/>
      <c r="D358" s="24"/>
      <c r="E358" s="24"/>
      <c r="F358" s="24"/>
      <c r="G358" s="24"/>
      <c r="H358" s="24"/>
      <c r="I358" s="24"/>
      <c r="J358" s="16"/>
      <c r="K358" s="16"/>
      <c r="L358" s="17"/>
      <c r="M358" s="17"/>
      <c r="N358" s="15"/>
      <c r="O358" s="15"/>
      <c r="P358" s="17"/>
      <c r="Q358" s="17"/>
      <c r="R358" s="18"/>
      <c r="S358" s="18"/>
      <c r="T358" s="18"/>
      <c r="U358" s="18"/>
      <c r="V358" s="18"/>
      <c r="W358" s="18"/>
    </row>
    <row r="359" spans="1:23" ht="12.75" hidden="1">
      <c r="A359" s="2"/>
      <c r="B359" s="24"/>
      <c r="C359" s="24"/>
      <c r="D359" s="24"/>
      <c r="E359" s="24"/>
      <c r="F359" s="24"/>
      <c r="G359" s="24"/>
      <c r="H359" s="24"/>
      <c r="I359" s="24"/>
      <c r="J359" s="16"/>
      <c r="K359" s="16"/>
      <c r="L359" s="17"/>
      <c r="M359" s="17"/>
      <c r="N359" s="15"/>
      <c r="O359" s="15"/>
      <c r="P359" s="17"/>
      <c r="Q359" s="17"/>
      <c r="R359" s="18"/>
      <c r="S359" s="18"/>
      <c r="T359" s="18"/>
      <c r="U359" s="18"/>
      <c r="V359" s="18"/>
      <c r="W359" s="18"/>
    </row>
    <row r="360" spans="1:23" ht="12.75" hidden="1">
      <c r="A360" s="2"/>
      <c r="B360" s="24"/>
      <c r="C360" s="24"/>
      <c r="D360" s="24"/>
      <c r="E360" s="24"/>
      <c r="F360" s="24"/>
      <c r="G360" s="24"/>
      <c r="H360" s="24"/>
      <c r="I360" s="24"/>
      <c r="J360" s="16"/>
      <c r="K360" s="16"/>
      <c r="L360" s="17"/>
      <c r="M360" s="17"/>
      <c r="N360" s="15"/>
      <c r="O360" s="15"/>
      <c r="P360" s="17"/>
      <c r="Q360" s="17"/>
      <c r="R360" s="18"/>
      <c r="S360" s="18"/>
      <c r="T360" s="18"/>
      <c r="U360" s="18"/>
      <c r="V360" s="18"/>
      <c r="W360" s="18"/>
    </row>
    <row r="361" spans="1:23" ht="12.75" hidden="1">
      <c r="A361" s="2"/>
      <c r="B361" s="24"/>
      <c r="C361" s="24"/>
      <c r="D361" s="24"/>
      <c r="E361" s="24"/>
      <c r="F361" s="24"/>
      <c r="G361" s="24"/>
      <c r="H361" s="24"/>
      <c r="I361" s="24"/>
      <c r="J361" s="16"/>
      <c r="K361" s="16"/>
      <c r="L361" s="17"/>
      <c r="M361" s="17"/>
      <c r="N361" s="18"/>
      <c r="O361" s="18"/>
      <c r="P361" s="17"/>
      <c r="Q361" s="17"/>
      <c r="R361" s="18"/>
      <c r="S361" s="18"/>
      <c r="T361" s="18"/>
      <c r="U361" s="18"/>
      <c r="V361" s="18"/>
      <c r="W361" s="18"/>
    </row>
    <row r="362" spans="1:23" ht="27.75" customHeight="1" hidden="1">
      <c r="A362" s="2"/>
      <c r="B362" s="24"/>
      <c r="C362" s="24"/>
      <c r="D362" s="24"/>
      <c r="E362" s="24"/>
      <c r="F362" s="24"/>
      <c r="G362" s="24"/>
      <c r="H362" s="24"/>
      <c r="I362" s="24"/>
      <c r="J362" s="16"/>
      <c r="K362" s="16"/>
      <c r="L362" s="17"/>
      <c r="M362" s="17"/>
      <c r="N362" s="18"/>
      <c r="O362" s="18"/>
      <c r="P362" s="17"/>
      <c r="Q362" s="17"/>
      <c r="R362" s="18"/>
      <c r="S362" s="18"/>
      <c r="T362" s="18"/>
      <c r="U362" s="18"/>
      <c r="V362" s="18"/>
      <c r="W362" s="18"/>
    </row>
    <row r="363" spans="1:23" ht="27.75" customHeight="1" hidden="1">
      <c r="A363" s="2"/>
      <c r="B363" s="24"/>
      <c r="C363" s="24"/>
      <c r="D363" s="24"/>
      <c r="E363" s="24"/>
      <c r="F363" s="24"/>
      <c r="G363" s="24"/>
      <c r="H363" s="24"/>
      <c r="I363" s="24"/>
      <c r="J363" s="16"/>
      <c r="K363" s="16"/>
      <c r="L363" s="17"/>
      <c r="M363" s="17"/>
      <c r="N363" s="18"/>
      <c r="O363" s="18"/>
      <c r="P363" s="17"/>
      <c r="Q363" s="17"/>
      <c r="R363" s="18"/>
      <c r="S363" s="18"/>
      <c r="T363" s="18"/>
      <c r="U363" s="18"/>
      <c r="V363" s="18"/>
      <c r="W363" s="18"/>
    </row>
    <row r="364" spans="1:23" ht="29.25" customHeight="1" hidden="1">
      <c r="A364" s="2"/>
      <c r="B364" s="24"/>
      <c r="C364" s="24"/>
      <c r="D364" s="24"/>
      <c r="E364" s="24"/>
      <c r="F364" s="24"/>
      <c r="G364" s="24"/>
      <c r="H364" s="24"/>
      <c r="I364" s="24"/>
      <c r="J364" s="16"/>
      <c r="K364" s="16"/>
      <c r="L364" s="17"/>
      <c r="M364" s="17"/>
      <c r="N364" s="18"/>
      <c r="O364" s="18"/>
      <c r="P364" s="17"/>
      <c r="Q364" s="17"/>
      <c r="R364" s="18"/>
      <c r="S364" s="18"/>
      <c r="T364" s="18"/>
      <c r="U364" s="18"/>
      <c r="V364" s="18"/>
      <c r="W364" s="18"/>
    </row>
    <row r="365" spans="1:23" ht="29.25" customHeight="1" hidden="1">
      <c r="A365" s="2"/>
      <c r="B365" s="24"/>
      <c r="C365" s="24"/>
      <c r="D365" s="24"/>
      <c r="E365" s="24"/>
      <c r="F365" s="24"/>
      <c r="G365" s="24"/>
      <c r="H365" s="24"/>
      <c r="I365" s="24"/>
      <c r="J365" s="16"/>
      <c r="K365" s="16"/>
      <c r="L365" s="17"/>
      <c r="M365" s="17"/>
      <c r="N365" s="18"/>
      <c r="O365" s="18"/>
      <c r="P365" s="17"/>
      <c r="Q365" s="17"/>
      <c r="R365" s="18"/>
      <c r="S365" s="18"/>
      <c r="T365" s="18"/>
      <c r="U365" s="18"/>
      <c r="V365" s="18"/>
      <c r="W365" s="18"/>
    </row>
    <row r="366" spans="1:23" ht="26.25" customHeight="1" hidden="1">
      <c r="A366" s="2"/>
      <c r="B366" s="24"/>
      <c r="C366" s="24"/>
      <c r="D366" s="24"/>
      <c r="E366" s="24"/>
      <c r="F366" s="24"/>
      <c r="G366" s="24"/>
      <c r="H366" s="24"/>
      <c r="I366" s="24"/>
      <c r="J366" s="16"/>
      <c r="K366" s="16"/>
      <c r="L366" s="17"/>
      <c r="M366" s="17"/>
      <c r="N366" s="18"/>
      <c r="O366" s="18"/>
      <c r="P366" s="17"/>
      <c r="Q366" s="17"/>
      <c r="R366" s="18"/>
      <c r="S366" s="18"/>
      <c r="T366" s="18"/>
      <c r="U366" s="18"/>
      <c r="V366" s="18"/>
      <c r="W366" s="18"/>
    </row>
    <row r="367" spans="1:23" ht="26.25" customHeight="1" hidden="1">
      <c r="A367" s="2"/>
      <c r="B367" s="24"/>
      <c r="C367" s="24"/>
      <c r="D367" s="24"/>
      <c r="E367" s="24"/>
      <c r="F367" s="24"/>
      <c r="G367" s="24"/>
      <c r="H367" s="24"/>
      <c r="I367" s="24"/>
      <c r="J367" s="16"/>
      <c r="K367" s="16"/>
      <c r="L367" s="17"/>
      <c r="M367" s="17"/>
      <c r="N367" s="18"/>
      <c r="O367" s="18"/>
      <c r="P367" s="17"/>
      <c r="Q367" s="17"/>
      <c r="R367" s="18"/>
      <c r="S367" s="18"/>
      <c r="T367" s="18"/>
      <c r="U367" s="18"/>
      <c r="V367" s="18"/>
      <c r="W367" s="18"/>
    </row>
    <row r="368" spans="1:23" ht="12.75" customHeight="1" hidden="1">
      <c r="A368" s="2"/>
      <c r="B368" s="24"/>
      <c r="C368" s="24"/>
      <c r="D368" s="24"/>
      <c r="E368" s="24"/>
      <c r="F368" s="24"/>
      <c r="G368" s="24"/>
      <c r="H368" s="24"/>
      <c r="I368" s="24"/>
      <c r="J368" s="16"/>
      <c r="K368" s="16"/>
      <c r="L368" s="17"/>
      <c r="M368" s="17"/>
      <c r="N368" s="18"/>
      <c r="O368" s="18"/>
      <c r="P368" s="17"/>
      <c r="Q368" s="17"/>
      <c r="R368" s="18"/>
      <c r="S368" s="18"/>
      <c r="T368" s="18"/>
      <c r="U368" s="18"/>
      <c r="V368" s="18"/>
      <c r="W368" s="18"/>
    </row>
    <row r="369" spans="1:23" ht="12.75" customHeight="1" hidden="1">
      <c r="A369" s="2"/>
      <c r="B369" s="24"/>
      <c r="C369" s="24"/>
      <c r="D369" s="24"/>
      <c r="E369" s="24"/>
      <c r="F369" s="24"/>
      <c r="G369" s="24"/>
      <c r="H369" s="24"/>
      <c r="I369" s="24"/>
      <c r="J369" s="16"/>
      <c r="K369" s="16"/>
      <c r="L369" s="17"/>
      <c r="M369" s="17"/>
      <c r="N369" s="18"/>
      <c r="O369" s="18"/>
      <c r="P369" s="17"/>
      <c r="Q369" s="17"/>
      <c r="R369" s="18"/>
      <c r="S369" s="18"/>
      <c r="T369" s="18"/>
      <c r="U369" s="18"/>
      <c r="V369" s="18"/>
      <c r="W369" s="18"/>
    </row>
    <row r="370" spans="1:23" ht="12.75" customHeight="1" hidden="1">
      <c r="A370" s="2"/>
      <c r="B370" s="24"/>
      <c r="C370" s="24"/>
      <c r="D370" s="24"/>
      <c r="E370" s="24"/>
      <c r="F370" s="24"/>
      <c r="G370" s="24"/>
      <c r="H370" s="24"/>
      <c r="I370" s="24"/>
      <c r="J370" s="16"/>
      <c r="K370" s="16"/>
      <c r="L370" s="17"/>
      <c r="M370" s="17"/>
      <c r="N370" s="18"/>
      <c r="O370" s="18"/>
      <c r="P370" s="17"/>
      <c r="Q370" s="17"/>
      <c r="R370" s="18"/>
      <c r="S370" s="18"/>
      <c r="T370" s="18"/>
      <c r="U370" s="18"/>
      <c r="V370" s="18"/>
      <c r="W370" s="18"/>
    </row>
    <row r="371" spans="1:23" ht="12.75" customHeight="1" hidden="1">
      <c r="A371" s="2"/>
      <c r="B371" s="24"/>
      <c r="C371" s="24"/>
      <c r="D371" s="24"/>
      <c r="E371" s="24"/>
      <c r="F371" s="24"/>
      <c r="G371" s="24"/>
      <c r="H371" s="24"/>
      <c r="I371" s="24"/>
      <c r="J371" s="16"/>
      <c r="K371" s="16"/>
      <c r="L371" s="17"/>
      <c r="M371" s="17"/>
      <c r="N371" s="18"/>
      <c r="O371" s="18"/>
      <c r="P371" s="17"/>
      <c r="Q371" s="17"/>
      <c r="R371" s="18"/>
      <c r="S371" s="18"/>
      <c r="T371" s="18"/>
      <c r="U371" s="18"/>
      <c r="V371" s="18"/>
      <c r="W371" s="18"/>
    </row>
    <row r="372" spans="1:23" ht="12.75" hidden="1">
      <c r="A372" s="2"/>
      <c r="B372" s="24"/>
      <c r="C372" s="24"/>
      <c r="D372" s="24"/>
      <c r="E372" s="24"/>
      <c r="F372" s="24"/>
      <c r="G372" s="24"/>
      <c r="H372" s="24"/>
      <c r="I372" s="24"/>
      <c r="J372" s="16"/>
      <c r="K372" s="16"/>
      <c r="L372" s="17"/>
      <c r="M372" s="17"/>
      <c r="N372" s="18"/>
      <c r="O372" s="18"/>
      <c r="P372" s="17"/>
      <c r="Q372" s="17"/>
      <c r="R372" s="18"/>
      <c r="S372" s="18"/>
      <c r="T372" s="18"/>
      <c r="U372" s="18"/>
      <c r="V372" s="18"/>
      <c r="W372" s="18"/>
    </row>
    <row r="373" spans="1:23" ht="24" customHeight="1" hidden="1">
      <c r="A373" s="2"/>
      <c r="B373" s="24"/>
      <c r="C373" s="24"/>
      <c r="D373" s="24"/>
      <c r="E373" s="24"/>
      <c r="F373" s="24"/>
      <c r="G373" s="24"/>
      <c r="H373" s="24"/>
      <c r="I373" s="24"/>
      <c r="J373" s="16"/>
      <c r="K373" s="16"/>
      <c r="L373" s="17"/>
      <c r="M373" s="17"/>
      <c r="N373" s="18"/>
      <c r="O373" s="18"/>
      <c r="P373" s="17"/>
      <c r="Q373" s="17"/>
      <c r="R373" s="18"/>
      <c r="S373" s="18"/>
      <c r="T373" s="18"/>
      <c r="U373" s="18"/>
      <c r="V373" s="18"/>
      <c r="W373" s="18"/>
    </row>
    <row r="374" spans="1:23" ht="12.75" hidden="1">
      <c r="A374" s="2"/>
      <c r="B374" s="24"/>
      <c r="C374" s="24"/>
      <c r="D374" s="24"/>
      <c r="E374" s="24"/>
      <c r="F374" s="24"/>
      <c r="G374" s="24"/>
      <c r="H374" s="24"/>
      <c r="I374" s="24"/>
      <c r="J374" s="16"/>
      <c r="K374" s="16"/>
      <c r="L374" s="17"/>
      <c r="M374" s="17"/>
      <c r="N374" s="18"/>
      <c r="O374" s="18"/>
      <c r="P374" s="17"/>
      <c r="Q374" s="17"/>
      <c r="R374" s="18"/>
      <c r="S374" s="18"/>
      <c r="T374" s="18"/>
      <c r="U374" s="18"/>
      <c r="V374" s="18"/>
      <c r="W374" s="18"/>
    </row>
    <row r="375" spans="1:23" ht="12.75" hidden="1">
      <c r="A375" s="2"/>
      <c r="B375" s="24"/>
      <c r="C375" s="24"/>
      <c r="D375" s="24"/>
      <c r="E375" s="24"/>
      <c r="F375" s="24"/>
      <c r="G375" s="24"/>
      <c r="H375" s="24"/>
      <c r="I375" s="24"/>
      <c r="J375" s="16"/>
      <c r="K375" s="16"/>
      <c r="L375" s="17"/>
      <c r="M375" s="17"/>
      <c r="N375" s="18"/>
      <c r="O375" s="18"/>
      <c r="P375" s="17"/>
      <c r="Q375" s="17"/>
      <c r="R375" s="18"/>
      <c r="S375" s="18"/>
      <c r="T375" s="18"/>
      <c r="U375" s="18"/>
      <c r="V375" s="18"/>
      <c r="W375" s="18"/>
    </row>
    <row r="376" spans="1:23" ht="12.75" hidden="1">
      <c r="A376" s="2"/>
      <c r="B376" s="24"/>
      <c r="C376" s="24"/>
      <c r="D376" s="24"/>
      <c r="E376" s="24"/>
      <c r="F376" s="24"/>
      <c r="G376" s="24"/>
      <c r="H376" s="24"/>
      <c r="I376" s="24"/>
      <c r="J376" s="16"/>
      <c r="K376" s="16"/>
      <c r="L376" s="17"/>
      <c r="M376" s="17"/>
      <c r="N376" s="18"/>
      <c r="O376" s="18"/>
      <c r="P376" s="17"/>
      <c r="Q376" s="17"/>
      <c r="R376" s="18"/>
      <c r="S376" s="18"/>
      <c r="T376" s="18"/>
      <c r="U376" s="18"/>
      <c r="V376" s="18"/>
      <c r="W376" s="18"/>
    </row>
    <row r="377" spans="1:23" ht="25.5" customHeight="1" hidden="1">
      <c r="A377" s="2"/>
      <c r="B377" s="24"/>
      <c r="C377" s="24"/>
      <c r="D377" s="24"/>
      <c r="E377" s="24"/>
      <c r="F377" s="24"/>
      <c r="G377" s="24"/>
      <c r="H377" s="24"/>
      <c r="I377" s="24"/>
      <c r="J377" s="16"/>
      <c r="K377" s="16"/>
      <c r="L377" s="17"/>
      <c r="M377" s="17"/>
      <c r="N377" s="18"/>
      <c r="O377" s="18"/>
      <c r="P377" s="17"/>
      <c r="Q377" s="17"/>
      <c r="R377" s="18"/>
      <c r="S377" s="18"/>
      <c r="T377" s="18"/>
      <c r="U377" s="18"/>
      <c r="V377" s="18"/>
      <c r="W377" s="18"/>
    </row>
    <row r="378" spans="1:23" ht="26.25" customHeight="1" hidden="1">
      <c r="A378" s="2"/>
      <c r="B378" s="24"/>
      <c r="C378" s="24"/>
      <c r="D378" s="24"/>
      <c r="E378" s="24"/>
      <c r="F378" s="24"/>
      <c r="G378" s="24"/>
      <c r="H378" s="24"/>
      <c r="I378" s="24"/>
      <c r="J378" s="16"/>
      <c r="K378" s="16"/>
      <c r="L378" s="17"/>
      <c r="M378" s="17"/>
      <c r="N378" s="18"/>
      <c r="O378" s="18"/>
      <c r="P378" s="17"/>
      <c r="Q378" s="17"/>
      <c r="R378" s="18"/>
      <c r="S378" s="18"/>
      <c r="T378" s="18"/>
      <c r="U378" s="18"/>
      <c r="V378" s="18"/>
      <c r="W378" s="18"/>
    </row>
    <row r="379" spans="1:23" ht="26.25" customHeight="1" hidden="1">
      <c r="A379" s="2"/>
      <c r="B379" s="24"/>
      <c r="C379" s="24"/>
      <c r="D379" s="24"/>
      <c r="E379" s="24"/>
      <c r="F379" s="24"/>
      <c r="G379" s="24"/>
      <c r="H379" s="24"/>
      <c r="I379" s="24"/>
      <c r="J379" s="16"/>
      <c r="K379" s="16"/>
      <c r="L379" s="17"/>
      <c r="M379" s="17"/>
      <c r="N379" s="18"/>
      <c r="O379" s="18"/>
      <c r="P379" s="17"/>
      <c r="Q379" s="17"/>
      <c r="R379" s="18"/>
      <c r="S379" s="18"/>
      <c r="T379" s="18"/>
      <c r="U379" s="18"/>
      <c r="V379" s="18"/>
      <c r="W379" s="18"/>
    </row>
    <row r="380" spans="1:23" ht="26.25" customHeight="1" hidden="1">
      <c r="A380" s="2"/>
      <c r="B380" s="24"/>
      <c r="C380" s="24"/>
      <c r="D380" s="24"/>
      <c r="E380" s="24"/>
      <c r="F380" s="24"/>
      <c r="G380" s="24"/>
      <c r="H380" s="24"/>
      <c r="I380" s="24"/>
      <c r="J380" s="16"/>
      <c r="K380" s="16"/>
      <c r="L380" s="17"/>
      <c r="M380" s="17"/>
      <c r="N380" s="18"/>
      <c r="O380" s="18"/>
      <c r="P380" s="17"/>
      <c r="Q380" s="17"/>
      <c r="R380" s="18"/>
      <c r="S380" s="18"/>
      <c r="T380" s="18"/>
      <c r="U380" s="18"/>
      <c r="V380" s="18"/>
      <c r="W380" s="18"/>
    </row>
    <row r="381" spans="1:23" ht="25.5" customHeight="1" hidden="1">
      <c r="A381" s="2"/>
      <c r="B381" s="24"/>
      <c r="C381" s="24"/>
      <c r="D381" s="24"/>
      <c r="E381" s="24"/>
      <c r="F381" s="24"/>
      <c r="G381" s="24"/>
      <c r="H381" s="24"/>
      <c r="I381" s="24"/>
      <c r="J381" s="16"/>
      <c r="K381" s="16"/>
      <c r="L381" s="17"/>
      <c r="M381" s="17"/>
      <c r="N381" s="18"/>
      <c r="O381" s="18"/>
      <c r="P381" s="17"/>
      <c r="Q381" s="17"/>
      <c r="R381" s="18"/>
      <c r="S381" s="18"/>
      <c r="T381" s="18"/>
      <c r="U381" s="18"/>
      <c r="V381" s="18"/>
      <c r="W381" s="18"/>
    </row>
    <row r="382" spans="1:23" ht="27.75" customHeight="1" hidden="1">
      <c r="A382" s="2"/>
      <c r="B382" s="24"/>
      <c r="C382" s="24"/>
      <c r="D382" s="24"/>
      <c r="E382" s="24"/>
      <c r="F382" s="24"/>
      <c r="G382" s="24"/>
      <c r="H382" s="24"/>
      <c r="I382" s="24"/>
      <c r="J382" s="16"/>
      <c r="K382" s="16"/>
      <c r="L382" s="17"/>
      <c r="M382" s="17"/>
      <c r="N382" s="18"/>
      <c r="O382" s="18"/>
      <c r="P382" s="17"/>
      <c r="Q382" s="17"/>
      <c r="R382" s="18"/>
      <c r="S382" s="18"/>
      <c r="T382" s="18"/>
      <c r="U382" s="18"/>
      <c r="V382" s="18"/>
      <c r="W382" s="18"/>
    </row>
    <row r="383" spans="1:23" ht="27.75" customHeight="1" hidden="1">
      <c r="A383" s="2"/>
      <c r="B383" s="24"/>
      <c r="C383" s="24"/>
      <c r="D383" s="24"/>
      <c r="E383" s="24"/>
      <c r="F383" s="24"/>
      <c r="G383" s="24"/>
      <c r="H383" s="24"/>
      <c r="I383" s="24"/>
      <c r="J383" s="16"/>
      <c r="K383" s="16"/>
      <c r="L383" s="17"/>
      <c r="M383" s="17"/>
      <c r="N383" s="18"/>
      <c r="O383" s="18"/>
      <c r="P383" s="17"/>
      <c r="Q383" s="17"/>
      <c r="R383" s="18"/>
      <c r="S383" s="18"/>
      <c r="T383" s="18"/>
      <c r="U383" s="18"/>
      <c r="V383" s="18"/>
      <c r="W383" s="18"/>
    </row>
    <row r="384" spans="1:23" ht="12.75" hidden="1">
      <c r="A384" s="2"/>
      <c r="B384" s="24"/>
      <c r="C384" s="24"/>
      <c r="D384" s="24"/>
      <c r="E384" s="24"/>
      <c r="F384" s="24"/>
      <c r="G384" s="24"/>
      <c r="H384" s="24"/>
      <c r="I384" s="24"/>
      <c r="J384" s="16"/>
      <c r="K384" s="16"/>
      <c r="L384" s="17"/>
      <c r="M384" s="17"/>
      <c r="N384" s="18"/>
      <c r="O384" s="18"/>
      <c r="P384" s="17"/>
      <c r="Q384" s="17"/>
      <c r="R384" s="18"/>
      <c r="S384" s="18"/>
      <c r="T384" s="18"/>
      <c r="U384" s="18"/>
      <c r="V384" s="18"/>
      <c r="W384" s="18"/>
    </row>
    <row r="385" spans="1:23" ht="12.75" customHeight="1" hidden="1">
      <c r="A385" s="2"/>
      <c r="B385" s="24"/>
      <c r="C385" s="24"/>
      <c r="D385" s="24"/>
      <c r="E385" s="24"/>
      <c r="F385" s="24"/>
      <c r="G385" s="24"/>
      <c r="H385" s="24"/>
      <c r="I385" s="24"/>
      <c r="J385" s="16"/>
      <c r="K385" s="16"/>
      <c r="L385" s="17"/>
      <c r="M385" s="17"/>
      <c r="N385" s="18"/>
      <c r="O385" s="18"/>
      <c r="P385" s="17"/>
      <c r="Q385" s="17"/>
      <c r="R385" s="18"/>
      <c r="S385" s="18"/>
      <c r="T385" s="18"/>
      <c r="U385" s="18"/>
      <c r="V385" s="18"/>
      <c r="W385" s="18"/>
    </row>
    <row r="386" spans="1:23" ht="12.75" customHeight="1" hidden="1">
      <c r="A386" s="2"/>
      <c r="B386" s="24"/>
      <c r="C386" s="24"/>
      <c r="D386" s="24"/>
      <c r="E386" s="24"/>
      <c r="F386" s="24"/>
      <c r="G386" s="24"/>
      <c r="H386" s="24"/>
      <c r="I386" s="24"/>
      <c r="J386" s="16"/>
      <c r="K386" s="16"/>
      <c r="L386" s="17"/>
      <c r="M386" s="17"/>
      <c r="N386" s="18"/>
      <c r="O386" s="18"/>
      <c r="P386" s="17"/>
      <c r="Q386" s="17"/>
      <c r="R386" s="18"/>
      <c r="S386" s="18"/>
      <c r="T386" s="18"/>
      <c r="U386" s="18"/>
      <c r="V386" s="18"/>
      <c r="W386" s="18"/>
    </row>
    <row r="387" spans="1:23" ht="12.75" customHeight="1" hidden="1">
      <c r="A387" s="2"/>
      <c r="B387" s="24"/>
      <c r="C387" s="24"/>
      <c r="D387" s="24"/>
      <c r="E387" s="24"/>
      <c r="F387" s="24"/>
      <c r="G387" s="24"/>
      <c r="H387" s="24"/>
      <c r="I387" s="24"/>
      <c r="J387" s="16"/>
      <c r="K387" s="16"/>
      <c r="L387" s="17"/>
      <c r="M387" s="17"/>
      <c r="N387" s="18"/>
      <c r="O387" s="18"/>
      <c r="P387" s="17"/>
      <c r="Q387" s="17"/>
      <c r="R387" s="18"/>
      <c r="S387" s="18"/>
      <c r="T387" s="18"/>
      <c r="U387" s="18"/>
      <c r="V387" s="18"/>
      <c r="W387" s="18"/>
    </row>
    <row r="388" spans="1:23" ht="12.75" customHeight="1" hidden="1">
      <c r="A388" s="2"/>
      <c r="B388" s="24"/>
      <c r="C388" s="24"/>
      <c r="D388" s="24"/>
      <c r="E388" s="24"/>
      <c r="F388" s="24"/>
      <c r="G388" s="24"/>
      <c r="H388" s="24"/>
      <c r="I388" s="24"/>
      <c r="J388" s="16"/>
      <c r="K388" s="16"/>
      <c r="L388" s="17"/>
      <c r="M388" s="17"/>
      <c r="N388" s="18"/>
      <c r="O388" s="18"/>
      <c r="P388" s="17"/>
      <c r="Q388" s="17"/>
      <c r="R388" s="18"/>
      <c r="S388" s="18"/>
      <c r="T388" s="18"/>
      <c r="U388" s="18"/>
      <c r="V388" s="18"/>
      <c r="W388" s="18"/>
    </row>
    <row r="389" spans="1:23" ht="12.75" hidden="1">
      <c r="A389" s="2"/>
      <c r="B389" s="24"/>
      <c r="C389" s="24"/>
      <c r="D389" s="24"/>
      <c r="E389" s="24"/>
      <c r="F389" s="24"/>
      <c r="G389" s="24"/>
      <c r="H389" s="24"/>
      <c r="I389" s="24"/>
      <c r="J389" s="16"/>
      <c r="K389" s="16"/>
      <c r="L389" s="17"/>
      <c r="M389" s="17"/>
      <c r="N389" s="18"/>
      <c r="O389" s="18"/>
      <c r="P389" s="17"/>
      <c r="Q389" s="17"/>
      <c r="R389" s="18"/>
      <c r="S389" s="18"/>
      <c r="T389" s="18"/>
      <c r="U389" s="18"/>
      <c r="V389" s="18"/>
      <c r="W389" s="18"/>
    </row>
    <row r="390" spans="1:23" ht="26.25" customHeight="1" hidden="1">
      <c r="A390" s="2"/>
      <c r="B390" s="24"/>
      <c r="C390" s="24"/>
      <c r="D390" s="24"/>
      <c r="E390" s="24"/>
      <c r="F390" s="24"/>
      <c r="G390" s="24"/>
      <c r="H390" s="24"/>
      <c r="I390" s="24"/>
      <c r="J390" s="16"/>
      <c r="K390" s="16"/>
      <c r="L390" s="17"/>
      <c r="M390" s="17"/>
      <c r="N390" s="18"/>
      <c r="O390" s="18"/>
      <c r="P390" s="17"/>
      <c r="Q390" s="17"/>
      <c r="R390" s="18"/>
      <c r="S390" s="18"/>
      <c r="T390" s="18"/>
      <c r="U390" s="18"/>
      <c r="V390" s="18"/>
      <c r="W390" s="18"/>
    </row>
    <row r="391" spans="1:23" ht="27.75" customHeight="1" hidden="1">
      <c r="A391" s="2"/>
      <c r="B391" s="24"/>
      <c r="C391" s="24"/>
      <c r="D391" s="24"/>
      <c r="E391" s="24"/>
      <c r="F391" s="24"/>
      <c r="G391" s="24"/>
      <c r="H391" s="24"/>
      <c r="I391" s="24"/>
      <c r="J391" s="16"/>
      <c r="K391" s="16"/>
      <c r="L391" s="17"/>
      <c r="M391" s="17"/>
      <c r="N391" s="18"/>
      <c r="O391" s="18"/>
      <c r="P391" s="17"/>
      <c r="Q391" s="17"/>
      <c r="R391" s="18"/>
      <c r="S391" s="18"/>
      <c r="T391" s="18"/>
      <c r="U391" s="18"/>
      <c r="V391" s="18"/>
      <c r="W391" s="18"/>
    </row>
    <row r="392" spans="1:23" ht="12.75" hidden="1">
      <c r="A392" s="2"/>
      <c r="B392" s="24"/>
      <c r="C392" s="24"/>
      <c r="D392" s="24"/>
      <c r="E392" s="24"/>
      <c r="F392" s="24"/>
      <c r="G392" s="24"/>
      <c r="H392" s="24"/>
      <c r="I392" s="24"/>
      <c r="J392" s="16"/>
      <c r="K392" s="16"/>
      <c r="L392" s="17"/>
      <c r="M392" s="17"/>
      <c r="N392" s="18"/>
      <c r="O392" s="18"/>
      <c r="P392" s="17"/>
      <c r="Q392" s="17"/>
      <c r="R392" s="18"/>
      <c r="S392" s="18"/>
      <c r="T392" s="18"/>
      <c r="U392" s="18"/>
      <c r="V392" s="18"/>
      <c r="W392" s="18"/>
    </row>
    <row r="393" spans="1:23" ht="12.75" customHeight="1" hidden="1">
      <c r="A393" s="2"/>
      <c r="B393" s="24"/>
      <c r="C393" s="24"/>
      <c r="D393" s="24"/>
      <c r="E393" s="24"/>
      <c r="F393" s="24"/>
      <c r="G393" s="24"/>
      <c r="H393" s="24"/>
      <c r="I393" s="24"/>
      <c r="J393" s="16"/>
      <c r="K393" s="16"/>
      <c r="L393" s="17"/>
      <c r="M393" s="17"/>
      <c r="N393" s="18"/>
      <c r="O393" s="18"/>
      <c r="P393" s="17"/>
      <c r="Q393" s="17"/>
      <c r="R393" s="18"/>
      <c r="S393" s="18"/>
      <c r="T393" s="18"/>
      <c r="U393" s="18"/>
      <c r="V393" s="18"/>
      <c r="W393" s="18"/>
    </row>
    <row r="394" spans="1:23" ht="12.75" hidden="1">
      <c r="A394" s="2"/>
      <c r="B394" s="24"/>
      <c r="C394" s="24"/>
      <c r="D394" s="24"/>
      <c r="E394" s="24"/>
      <c r="F394" s="24"/>
      <c r="G394" s="24"/>
      <c r="H394" s="24"/>
      <c r="I394" s="24"/>
      <c r="J394" s="16"/>
      <c r="K394" s="16"/>
      <c r="L394" s="17"/>
      <c r="M394" s="17"/>
      <c r="N394" s="18"/>
      <c r="O394" s="18"/>
      <c r="P394" s="17"/>
      <c r="Q394" s="17"/>
      <c r="R394" s="18"/>
      <c r="S394" s="18"/>
      <c r="T394" s="18"/>
      <c r="U394" s="18"/>
      <c r="V394" s="18"/>
      <c r="W394" s="18"/>
    </row>
    <row r="395" spans="1:23" ht="12.75" customHeight="1" hidden="1">
      <c r="A395" s="2"/>
      <c r="B395" s="24"/>
      <c r="C395" s="24"/>
      <c r="D395" s="24"/>
      <c r="E395" s="24"/>
      <c r="F395" s="24"/>
      <c r="G395" s="24"/>
      <c r="H395" s="24"/>
      <c r="I395" s="24"/>
      <c r="J395" s="16"/>
      <c r="K395" s="16"/>
      <c r="L395" s="17"/>
      <c r="M395" s="17"/>
      <c r="N395" s="18"/>
      <c r="O395" s="18"/>
      <c r="P395" s="17"/>
      <c r="Q395" s="17"/>
      <c r="R395" s="18"/>
      <c r="S395" s="18"/>
      <c r="T395" s="18"/>
      <c r="U395" s="18"/>
      <c r="V395" s="18"/>
      <c r="W395" s="18"/>
    </row>
    <row r="396" spans="1:23" ht="12.75" hidden="1">
      <c r="A396" s="2"/>
      <c r="B396" s="24"/>
      <c r="C396" s="24"/>
      <c r="D396" s="24"/>
      <c r="E396" s="24"/>
      <c r="F396" s="24"/>
      <c r="G396" s="24"/>
      <c r="H396" s="24"/>
      <c r="I396" s="24"/>
      <c r="J396" s="16"/>
      <c r="K396" s="16"/>
      <c r="L396" s="17"/>
      <c r="M396" s="17"/>
      <c r="N396" s="18"/>
      <c r="O396" s="18"/>
      <c r="P396" s="17"/>
      <c r="Q396" s="17"/>
      <c r="R396" s="18"/>
      <c r="S396" s="18"/>
      <c r="T396" s="18"/>
      <c r="U396" s="18"/>
      <c r="V396" s="18"/>
      <c r="W396" s="18"/>
    </row>
    <row r="397" spans="1:23" ht="26.25" customHeight="1" hidden="1">
      <c r="A397" s="2"/>
      <c r="B397" s="24"/>
      <c r="C397" s="24"/>
      <c r="D397" s="24"/>
      <c r="E397" s="24"/>
      <c r="F397" s="24"/>
      <c r="G397" s="24"/>
      <c r="H397" s="24"/>
      <c r="I397" s="24"/>
      <c r="J397" s="16"/>
      <c r="K397" s="16"/>
      <c r="L397" s="17"/>
      <c r="M397" s="17"/>
      <c r="N397" s="18"/>
      <c r="O397" s="18"/>
      <c r="P397" s="17"/>
      <c r="Q397" s="17"/>
      <c r="R397" s="18"/>
      <c r="S397" s="18"/>
      <c r="T397" s="18"/>
      <c r="U397" s="18"/>
      <c r="V397" s="18"/>
      <c r="W397" s="18"/>
    </row>
    <row r="398" spans="1:23" ht="26.25" customHeight="1" hidden="1">
      <c r="A398" s="2"/>
      <c r="B398" s="24"/>
      <c r="C398" s="24"/>
      <c r="D398" s="24"/>
      <c r="E398" s="24"/>
      <c r="F398" s="24"/>
      <c r="G398" s="24"/>
      <c r="H398" s="24"/>
      <c r="I398" s="24"/>
      <c r="J398" s="16"/>
      <c r="K398" s="16"/>
      <c r="L398" s="17"/>
      <c r="M398" s="17"/>
      <c r="N398" s="18"/>
      <c r="O398" s="18"/>
      <c r="P398" s="17"/>
      <c r="Q398" s="17"/>
      <c r="R398" s="18"/>
      <c r="S398" s="18"/>
      <c r="T398" s="18"/>
      <c r="U398" s="18"/>
      <c r="V398" s="18"/>
      <c r="W398" s="18"/>
    </row>
    <row r="399" spans="1:23" ht="12.75" customHeight="1" hidden="1">
      <c r="A399" s="2"/>
      <c r="B399" s="24"/>
      <c r="C399" s="24"/>
      <c r="D399" s="24"/>
      <c r="E399" s="24"/>
      <c r="F399" s="24"/>
      <c r="G399" s="24"/>
      <c r="H399" s="24"/>
      <c r="I399" s="24"/>
      <c r="J399" s="16"/>
      <c r="K399" s="16"/>
      <c r="L399" s="17"/>
      <c r="M399" s="17"/>
      <c r="N399" s="18"/>
      <c r="O399" s="18"/>
      <c r="P399" s="17"/>
      <c r="Q399" s="17"/>
      <c r="R399" s="18"/>
      <c r="S399" s="18"/>
      <c r="T399" s="18"/>
      <c r="U399" s="18"/>
      <c r="V399" s="18"/>
      <c r="W399" s="18"/>
    </row>
    <row r="400" spans="1:23" ht="12.75" customHeight="1" hidden="1">
      <c r="A400" s="2"/>
      <c r="B400" s="24"/>
      <c r="C400" s="24"/>
      <c r="D400" s="24"/>
      <c r="E400" s="24"/>
      <c r="F400" s="24"/>
      <c r="G400" s="24"/>
      <c r="H400" s="24"/>
      <c r="I400" s="24"/>
      <c r="J400" s="16"/>
      <c r="K400" s="16"/>
      <c r="L400" s="17"/>
      <c r="M400" s="17"/>
      <c r="N400" s="18"/>
      <c r="O400" s="18"/>
      <c r="P400" s="17"/>
      <c r="Q400" s="17"/>
      <c r="R400" s="18"/>
      <c r="S400" s="18"/>
      <c r="T400" s="18"/>
      <c r="U400" s="18"/>
      <c r="V400" s="18"/>
      <c r="W400" s="18"/>
    </row>
    <row r="401" spans="1:23" ht="12.75" customHeight="1" hidden="1">
      <c r="A401" s="2"/>
      <c r="B401" s="24"/>
      <c r="C401" s="24"/>
      <c r="D401" s="24"/>
      <c r="E401" s="24"/>
      <c r="F401" s="24"/>
      <c r="G401" s="24"/>
      <c r="H401" s="24"/>
      <c r="I401" s="24"/>
      <c r="J401" s="16"/>
      <c r="K401" s="16"/>
      <c r="L401" s="17"/>
      <c r="M401" s="17"/>
      <c r="N401" s="18"/>
      <c r="O401" s="18"/>
      <c r="P401" s="17"/>
      <c r="Q401" s="17"/>
      <c r="R401" s="18"/>
      <c r="S401" s="18"/>
      <c r="T401" s="18"/>
      <c r="U401" s="18"/>
      <c r="V401" s="18"/>
      <c r="W401" s="18"/>
    </row>
    <row r="402" spans="1:23" ht="12.75" customHeight="1" hidden="1">
      <c r="A402" s="2"/>
      <c r="B402" s="24"/>
      <c r="C402" s="24"/>
      <c r="D402" s="24"/>
      <c r="E402" s="24"/>
      <c r="F402" s="24"/>
      <c r="G402" s="24"/>
      <c r="H402" s="24"/>
      <c r="I402" s="24"/>
      <c r="J402" s="16"/>
      <c r="K402" s="16"/>
      <c r="L402" s="17"/>
      <c r="M402" s="17"/>
      <c r="N402" s="15"/>
      <c r="O402" s="15"/>
      <c r="P402" s="17"/>
      <c r="Q402" s="17"/>
      <c r="R402" s="18"/>
      <c r="S402" s="18"/>
      <c r="T402" s="18"/>
      <c r="U402" s="18"/>
      <c r="V402" s="18"/>
      <c r="W402" s="18"/>
    </row>
    <row r="403" spans="1:23" ht="26.25" customHeight="1" hidden="1">
      <c r="A403" s="2"/>
      <c r="B403" s="24"/>
      <c r="C403" s="24"/>
      <c r="D403" s="24"/>
      <c r="E403" s="24"/>
      <c r="F403" s="24"/>
      <c r="G403" s="24"/>
      <c r="H403" s="24"/>
      <c r="I403" s="24"/>
      <c r="J403" s="16"/>
      <c r="K403" s="16"/>
      <c r="L403" s="17"/>
      <c r="M403" s="17"/>
      <c r="N403" s="18"/>
      <c r="O403" s="18"/>
      <c r="P403" s="17"/>
      <c r="Q403" s="17"/>
      <c r="R403" s="18"/>
      <c r="S403" s="18"/>
      <c r="T403" s="18"/>
      <c r="U403" s="18"/>
      <c r="V403" s="18"/>
      <c r="W403" s="18"/>
    </row>
    <row r="404" spans="1:23" ht="26.25" customHeight="1" hidden="1">
      <c r="A404" s="2"/>
      <c r="B404" s="24"/>
      <c r="C404" s="24"/>
      <c r="D404" s="24"/>
      <c r="E404" s="24"/>
      <c r="F404" s="24"/>
      <c r="G404" s="24"/>
      <c r="H404" s="24"/>
      <c r="I404" s="24"/>
      <c r="J404" s="16"/>
      <c r="K404" s="16"/>
      <c r="L404" s="17"/>
      <c r="M404" s="17"/>
      <c r="N404" s="18"/>
      <c r="O404" s="18"/>
      <c r="P404" s="17"/>
      <c r="Q404" s="17"/>
      <c r="R404" s="18"/>
      <c r="S404" s="18"/>
      <c r="T404" s="18"/>
      <c r="U404" s="18"/>
      <c r="V404" s="18"/>
      <c r="W404" s="18"/>
    </row>
    <row r="405" spans="1:23" ht="27" customHeight="1" hidden="1">
      <c r="A405" s="2"/>
      <c r="B405" s="24"/>
      <c r="C405" s="24"/>
      <c r="D405" s="24"/>
      <c r="E405" s="24"/>
      <c r="F405" s="24"/>
      <c r="G405" s="24"/>
      <c r="H405" s="24"/>
      <c r="I405" s="24"/>
      <c r="J405" s="16"/>
      <c r="K405" s="16"/>
      <c r="L405" s="17"/>
      <c r="M405" s="17"/>
      <c r="N405" s="18"/>
      <c r="O405" s="18"/>
      <c r="P405" s="17"/>
      <c r="Q405" s="17"/>
      <c r="R405" s="18"/>
      <c r="S405" s="18"/>
      <c r="T405" s="18"/>
      <c r="U405" s="18"/>
      <c r="V405" s="18"/>
      <c r="W405" s="18"/>
    </row>
    <row r="406" spans="1:23" ht="24.75" customHeight="1" hidden="1">
      <c r="A406" s="2"/>
      <c r="B406" s="24"/>
      <c r="C406" s="24"/>
      <c r="D406" s="24"/>
      <c r="E406" s="24"/>
      <c r="F406" s="24"/>
      <c r="G406" s="24"/>
      <c r="H406" s="24"/>
      <c r="I406" s="24"/>
      <c r="J406" s="16"/>
      <c r="K406" s="16"/>
      <c r="L406" s="17"/>
      <c r="M406" s="17"/>
      <c r="N406" s="18"/>
      <c r="O406" s="18"/>
      <c r="P406" s="17"/>
      <c r="Q406" s="17"/>
      <c r="R406" s="18"/>
      <c r="S406" s="18"/>
      <c r="T406" s="18"/>
      <c r="U406" s="18"/>
      <c r="V406" s="18"/>
      <c r="W406" s="18"/>
    </row>
    <row r="407" spans="1:23" ht="26.25" customHeight="1" hidden="1">
      <c r="A407" s="2"/>
      <c r="B407" s="24"/>
      <c r="C407" s="24"/>
      <c r="D407" s="24"/>
      <c r="E407" s="24"/>
      <c r="F407" s="24"/>
      <c r="G407" s="24"/>
      <c r="H407" s="24"/>
      <c r="I407" s="24"/>
      <c r="J407" s="16"/>
      <c r="K407" s="16"/>
      <c r="L407" s="17"/>
      <c r="M407" s="17"/>
      <c r="N407" s="18"/>
      <c r="O407" s="18"/>
      <c r="P407" s="17"/>
      <c r="Q407" s="17"/>
      <c r="R407" s="18"/>
      <c r="S407" s="18"/>
      <c r="T407" s="18"/>
      <c r="U407" s="18"/>
      <c r="V407" s="18"/>
      <c r="W407" s="18"/>
    </row>
    <row r="408" spans="1:23" ht="25.5" customHeight="1" hidden="1">
      <c r="A408" s="2"/>
      <c r="B408" s="24"/>
      <c r="C408" s="24"/>
      <c r="D408" s="24"/>
      <c r="E408" s="24"/>
      <c r="F408" s="24"/>
      <c r="G408" s="24"/>
      <c r="H408" s="24"/>
      <c r="I408" s="24"/>
      <c r="J408" s="16"/>
      <c r="K408" s="16"/>
      <c r="L408" s="17"/>
      <c r="M408" s="17"/>
      <c r="N408" s="18"/>
      <c r="O408" s="18"/>
      <c r="P408" s="17"/>
      <c r="Q408" s="17"/>
      <c r="R408" s="18"/>
      <c r="S408" s="18"/>
      <c r="T408" s="18"/>
      <c r="U408" s="18"/>
      <c r="V408" s="18"/>
      <c r="W408" s="18"/>
    </row>
    <row r="409" spans="1:23" ht="24" customHeight="1" hidden="1">
      <c r="A409" s="2"/>
      <c r="B409" s="24"/>
      <c r="C409" s="24"/>
      <c r="D409" s="24"/>
      <c r="E409" s="24"/>
      <c r="F409" s="24"/>
      <c r="G409" s="24"/>
      <c r="H409" s="24"/>
      <c r="I409" s="24"/>
      <c r="J409" s="16"/>
      <c r="K409" s="16"/>
      <c r="L409" s="17"/>
      <c r="M409" s="17"/>
      <c r="N409" s="18"/>
      <c r="O409" s="18"/>
      <c r="P409" s="17"/>
      <c r="Q409" s="17"/>
      <c r="R409" s="18"/>
      <c r="S409" s="18"/>
      <c r="T409" s="18"/>
      <c r="U409" s="18"/>
      <c r="V409" s="18"/>
      <c r="W409" s="18"/>
    </row>
    <row r="410" spans="1:23" ht="12.75" customHeight="1" hidden="1">
      <c r="A410" s="2"/>
      <c r="B410" s="24"/>
      <c r="C410" s="24"/>
      <c r="D410" s="24"/>
      <c r="E410" s="24"/>
      <c r="F410" s="24"/>
      <c r="G410" s="24"/>
      <c r="H410" s="24"/>
      <c r="I410" s="24"/>
      <c r="J410" s="16"/>
      <c r="K410" s="16"/>
      <c r="L410" s="17"/>
      <c r="M410" s="17"/>
      <c r="N410" s="18"/>
      <c r="O410" s="18"/>
      <c r="P410" s="17"/>
      <c r="Q410" s="17"/>
      <c r="R410" s="18"/>
      <c r="S410" s="18"/>
      <c r="T410" s="18"/>
      <c r="U410" s="18"/>
      <c r="V410" s="18"/>
      <c r="W410" s="18"/>
    </row>
    <row r="411" spans="1:23" ht="12.75" hidden="1">
      <c r="A411" s="2"/>
      <c r="B411" s="24"/>
      <c r="C411" s="24"/>
      <c r="D411" s="24"/>
      <c r="E411" s="24"/>
      <c r="F411" s="24"/>
      <c r="G411" s="24"/>
      <c r="H411" s="24"/>
      <c r="I411" s="24"/>
      <c r="J411" s="16"/>
      <c r="K411" s="16"/>
      <c r="L411" s="17"/>
      <c r="M411" s="17"/>
      <c r="N411" s="18"/>
      <c r="O411" s="18"/>
      <c r="P411" s="17"/>
      <c r="Q411" s="17"/>
      <c r="R411" s="18"/>
      <c r="S411" s="18"/>
      <c r="T411" s="18"/>
      <c r="U411" s="18"/>
      <c r="V411" s="18"/>
      <c r="W411" s="18"/>
    </row>
    <row r="412" spans="1:23" ht="12.75" hidden="1">
      <c r="A412" s="6"/>
      <c r="B412" s="29"/>
      <c r="C412" s="29"/>
      <c r="D412" s="29"/>
      <c r="E412" s="29"/>
      <c r="F412" s="29"/>
      <c r="G412" s="29"/>
      <c r="H412" s="29"/>
      <c r="I412" s="29"/>
      <c r="J412" s="30"/>
      <c r="K412" s="30"/>
      <c r="L412" s="30"/>
      <c r="M412" s="30"/>
      <c r="N412" s="30"/>
      <c r="O412" s="30"/>
      <c r="P412" s="30"/>
      <c r="Q412" s="30"/>
      <c r="R412" s="31"/>
      <c r="S412" s="31"/>
      <c r="T412" s="31"/>
      <c r="U412" s="31"/>
      <c r="V412" s="31"/>
      <c r="W412" s="31"/>
    </row>
    <row r="413" ht="12.75" hidden="1"/>
    <row r="414" spans="1:26" ht="12.75" hidden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2.75" hidden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2.75" hidden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2.75" hidden="1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</row>
    <row r="418" spans="1:26" ht="12.75" hidden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48"/>
      <c r="N418" s="49"/>
      <c r="O418" s="50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54.75" customHeight="1" hidden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51"/>
      <c r="N419" s="52"/>
      <c r="O419" s="53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hidden="1">
      <c r="A420" s="5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66"/>
      <c r="N420" s="67"/>
      <c r="O420" s="68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2.75" hidden="1">
      <c r="A421" s="2"/>
      <c r="B421" s="24"/>
      <c r="C421" s="24"/>
      <c r="D421" s="24"/>
      <c r="E421" s="24"/>
      <c r="F421" s="24"/>
      <c r="G421" s="24"/>
      <c r="H421" s="24"/>
      <c r="I421" s="33"/>
      <c r="J421" s="33"/>
      <c r="K421" s="17"/>
      <c r="L421" s="17"/>
      <c r="M421" s="45"/>
      <c r="N421" s="46"/>
      <c r="O421" s="47"/>
      <c r="P421" s="18"/>
      <c r="Q421" s="18"/>
      <c r="R421" s="18"/>
      <c r="S421" s="17"/>
      <c r="T421" s="17"/>
      <c r="U421" s="18"/>
      <c r="V421" s="18"/>
      <c r="W421" s="18"/>
      <c r="X421" s="18"/>
      <c r="Y421" s="18"/>
      <c r="Z421" s="18"/>
    </row>
    <row r="422" spans="1:26" ht="12.75" hidden="1">
      <c r="A422" s="2"/>
      <c r="B422" s="24"/>
      <c r="C422" s="24"/>
      <c r="D422" s="24"/>
      <c r="E422" s="24"/>
      <c r="F422" s="24"/>
      <c r="G422" s="24"/>
      <c r="H422" s="24"/>
      <c r="I422" s="33"/>
      <c r="J422" s="33"/>
      <c r="K422" s="17"/>
      <c r="L422" s="17"/>
      <c r="M422" s="45"/>
      <c r="N422" s="46"/>
      <c r="O422" s="47"/>
      <c r="P422" s="18"/>
      <c r="Q422" s="18"/>
      <c r="R422" s="18"/>
      <c r="S422" s="17"/>
      <c r="T422" s="17"/>
      <c r="U422" s="18"/>
      <c r="V422" s="18"/>
      <c r="W422" s="18"/>
      <c r="X422" s="18"/>
      <c r="Y422" s="18"/>
      <c r="Z422" s="18"/>
    </row>
    <row r="423" spans="1:26" ht="12.75" hidden="1">
      <c r="A423" s="2"/>
      <c r="B423" s="24"/>
      <c r="C423" s="24"/>
      <c r="D423" s="24"/>
      <c r="E423" s="24"/>
      <c r="F423" s="24"/>
      <c r="G423" s="24"/>
      <c r="H423" s="24"/>
      <c r="I423" s="33"/>
      <c r="J423" s="33"/>
      <c r="K423" s="17"/>
      <c r="L423" s="17"/>
      <c r="M423" s="45"/>
      <c r="N423" s="46"/>
      <c r="O423" s="47"/>
      <c r="P423" s="18"/>
      <c r="Q423" s="18"/>
      <c r="R423" s="18"/>
      <c r="S423" s="17"/>
      <c r="T423" s="17"/>
      <c r="U423" s="18"/>
      <c r="V423" s="18"/>
      <c r="W423" s="18"/>
      <c r="X423" s="18"/>
      <c r="Y423" s="18"/>
      <c r="Z423" s="18"/>
    </row>
    <row r="424" spans="1:26" ht="12.75" hidden="1">
      <c r="A424" s="2"/>
      <c r="B424" s="24"/>
      <c r="C424" s="24"/>
      <c r="D424" s="24"/>
      <c r="E424" s="24"/>
      <c r="F424" s="24"/>
      <c r="G424" s="24"/>
      <c r="H424" s="24"/>
      <c r="I424" s="33"/>
      <c r="J424" s="33"/>
      <c r="K424" s="17"/>
      <c r="L424" s="17"/>
      <c r="M424" s="45"/>
      <c r="N424" s="46"/>
      <c r="O424" s="47"/>
      <c r="P424" s="18"/>
      <c r="Q424" s="18"/>
      <c r="R424" s="18"/>
      <c r="S424" s="17"/>
      <c r="T424" s="17"/>
      <c r="U424" s="18"/>
      <c r="V424" s="18"/>
      <c r="W424" s="18"/>
      <c r="X424" s="18"/>
      <c r="Y424" s="18"/>
      <c r="Z424" s="18"/>
    </row>
    <row r="425" spans="1:26" ht="12.75" hidden="1">
      <c r="A425" s="2"/>
      <c r="B425" s="24"/>
      <c r="C425" s="24"/>
      <c r="D425" s="24"/>
      <c r="E425" s="24"/>
      <c r="F425" s="24"/>
      <c r="G425" s="24"/>
      <c r="H425" s="24"/>
      <c r="I425" s="33"/>
      <c r="J425" s="33"/>
      <c r="K425" s="17"/>
      <c r="L425" s="17"/>
      <c r="M425" s="45"/>
      <c r="N425" s="46"/>
      <c r="O425" s="47"/>
      <c r="P425" s="18"/>
      <c r="Q425" s="18"/>
      <c r="R425" s="18"/>
      <c r="S425" s="17"/>
      <c r="T425" s="17"/>
      <c r="U425" s="18"/>
      <c r="V425" s="18"/>
      <c r="W425" s="18"/>
      <c r="X425" s="18"/>
      <c r="Y425" s="18"/>
      <c r="Z425" s="18"/>
    </row>
    <row r="426" spans="1:26" ht="12.75" hidden="1">
      <c r="A426" s="2"/>
      <c r="B426" s="24"/>
      <c r="C426" s="24"/>
      <c r="D426" s="24"/>
      <c r="E426" s="24"/>
      <c r="F426" s="24"/>
      <c r="G426" s="24"/>
      <c r="H426" s="24"/>
      <c r="I426" s="33"/>
      <c r="J426" s="33"/>
      <c r="K426" s="17"/>
      <c r="L426" s="17"/>
      <c r="M426" s="45"/>
      <c r="N426" s="46"/>
      <c r="O426" s="47"/>
      <c r="P426" s="18"/>
      <c r="Q426" s="18"/>
      <c r="R426" s="18"/>
      <c r="S426" s="17"/>
      <c r="T426" s="17"/>
      <c r="U426" s="18"/>
      <c r="V426" s="18"/>
      <c r="W426" s="18"/>
      <c r="X426" s="18"/>
      <c r="Y426" s="18"/>
      <c r="Z426" s="18"/>
    </row>
    <row r="427" spans="1:26" ht="12.75" hidden="1">
      <c r="A427" s="2"/>
      <c r="B427" s="24"/>
      <c r="C427" s="24"/>
      <c r="D427" s="24"/>
      <c r="E427" s="24"/>
      <c r="F427" s="24"/>
      <c r="G427" s="24"/>
      <c r="H427" s="24"/>
      <c r="I427" s="33"/>
      <c r="J427" s="33"/>
      <c r="K427" s="17"/>
      <c r="L427" s="17"/>
      <c r="M427" s="45"/>
      <c r="N427" s="46"/>
      <c r="O427" s="47"/>
      <c r="P427" s="18"/>
      <c r="Q427" s="18"/>
      <c r="R427" s="18"/>
      <c r="S427" s="17"/>
      <c r="T427" s="17"/>
      <c r="U427" s="18"/>
      <c r="V427" s="18"/>
      <c r="W427" s="18"/>
      <c r="X427" s="18"/>
      <c r="Y427" s="18"/>
      <c r="Z427" s="18"/>
    </row>
    <row r="428" spans="1:26" ht="12.75" hidden="1">
      <c r="A428" s="2"/>
      <c r="B428" s="24"/>
      <c r="C428" s="24"/>
      <c r="D428" s="24"/>
      <c r="E428" s="24"/>
      <c r="F428" s="24"/>
      <c r="G428" s="24"/>
      <c r="H428" s="24"/>
      <c r="I428" s="33"/>
      <c r="J428" s="33"/>
      <c r="K428" s="17"/>
      <c r="L428" s="17"/>
      <c r="M428" s="45"/>
      <c r="N428" s="46"/>
      <c r="O428" s="47"/>
      <c r="P428" s="18"/>
      <c r="Q428" s="18"/>
      <c r="R428" s="18"/>
      <c r="S428" s="17"/>
      <c r="T428" s="17"/>
      <c r="U428" s="18"/>
      <c r="V428" s="18"/>
      <c r="W428" s="18"/>
      <c r="X428" s="18"/>
      <c r="Y428" s="18"/>
      <c r="Z428" s="18"/>
    </row>
    <row r="429" spans="1:26" ht="12.75" customHeight="1" hidden="1">
      <c r="A429" s="2"/>
      <c r="B429" s="24"/>
      <c r="C429" s="24"/>
      <c r="D429" s="24"/>
      <c r="E429" s="24"/>
      <c r="F429" s="24"/>
      <c r="G429" s="24"/>
      <c r="H429" s="24"/>
      <c r="I429" s="33"/>
      <c r="J429" s="33"/>
      <c r="K429" s="17"/>
      <c r="L429" s="17"/>
      <c r="M429" s="45"/>
      <c r="N429" s="46"/>
      <c r="O429" s="47"/>
      <c r="P429" s="18"/>
      <c r="Q429" s="18"/>
      <c r="R429" s="18"/>
      <c r="S429" s="17"/>
      <c r="T429" s="17"/>
      <c r="U429" s="18"/>
      <c r="V429" s="18"/>
      <c r="W429" s="18"/>
      <c r="X429" s="18"/>
      <c r="Y429" s="18"/>
      <c r="Z429" s="18"/>
    </row>
    <row r="430" spans="1:26" ht="12.75" hidden="1">
      <c r="A430" s="2"/>
      <c r="B430" s="24"/>
      <c r="C430" s="24"/>
      <c r="D430" s="24"/>
      <c r="E430" s="24"/>
      <c r="F430" s="24"/>
      <c r="G430" s="24"/>
      <c r="H430" s="24"/>
      <c r="I430" s="33"/>
      <c r="J430" s="33"/>
      <c r="K430" s="17"/>
      <c r="L430" s="17"/>
      <c r="M430" s="45"/>
      <c r="N430" s="46"/>
      <c r="O430" s="47"/>
      <c r="P430" s="18"/>
      <c r="Q430" s="18"/>
      <c r="R430" s="18"/>
      <c r="S430" s="17"/>
      <c r="T430" s="17"/>
      <c r="U430" s="18"/>
      <c r="V430" s="18"/>
      <c r="W430" s="18"/>
      <c r="X430" s="18"/>
      <c r="Y430" s="18"/>
      <c r="Z430" s="18"/>
    </row>
    <row r="431" spans="1:26" ht="12.75" hidden="1">
      <c r="A431" s="2"/>
      <c r="B431" s="24"/>
      <c r="C431" s="24"/>
      <c r="D431" s="24"/>
      <c r="E431" s="24"/>
      <c r="F431" s="24"/>
      <c r="G431" s="24"/>
      <c r="H431" s="24"/>
      <c r="I431" s="33"/>
      <c r="J431" s="33"/>
      <c r="K431" s="17"/>
      <c r="L431" s="17"/>
      <c r="M431" s="45"/>
      <c r="N431" s="46"/>
      <c r="O431" s="47"/>
      <c r="P431" s="18"/>
      <c r="Q431" s="18"/>
      <c r="R431" s="18"/>
      <c r="S431" s="17"/>
      <c r="T431" s="17"/>
      <c r="U431" s="18"/>
      <c r="V431" s="18"/>
      <c r="W431" s="18"/>
      <c r="X431" s="18"/>
      <c r="Y431" s="18"/>
      <c r="Z431" s="18"/>
    </row>
    <row r="432" spans="1:26" ht="12.75" hidden="1">
      <c r="A432" s="2"/>
      <c r="B432" s="24"/>
      <c r="C432" s="24"/>
      <c r="D432" s="24"/>
      <c r="E432" s="24"/>
      <c r="F432" s="24"/>
      <c r="G432" s="24"/>
      <c r="H432" s="24"/>
      <c r="I432" s="33"/>
      <c r="J432" s="33"/>
      <c r="K432" s="17"/>
      <c r="L432" s="17"/>
      <c r="M432" s="45"/>
      <c r="N432" s="46"/>
      <c r="O432" s="47"/>
      <c r="P432" s="18"/>
      <c r="Q432" s="18"/>
      <c r="R432" s="18"/>
      <c r="S432" s="17"/>
      <c r="T432" s="17"/>
      <c r="U432" s="18"/>
      <c r="V432" s="18"/>
      <c r="W432" s="18"/>
      <c r="X432" s="18"/>
      <c r="Y432" s="18"/>
      <c r="Z432" s="18"/>
    </row>
    <row r="433" spans="1:26" ht="12.75" hidden="1">
      <c r="A433" s="2"/>
      <c r="B433" s="24"/>
      <c r="C433" s="24"/>
      <c r="D433" s="24"/>
      <c r="E433" s="24"/>
      <c r="F433" s="24"/>
      <c r="G433" s="24"/>
      <c r="H433" s="24"/>
      <c r="I433" s="33"/>
      <c r="J433" s="33"/>
      <c r="K433" s="17"/>
      <c r="L433" s="17"/>
      <c r="M433" s="45"/>
      <c r="N433" s="46"/>
      <c r="O433" s="47"/>
      <c r="P433" s="18"/>
      <c r="Q433" s="18"/>
      <c r="R433" s="18"/>
      <c r="S433" s="17"/>
      <c r="T433" s="17"/>
      <c r="U433" s="18"/>
      <c r="V433" s="18"/>
      <c r="W433" s="18"/>
      <c r="X433" s="18"/>
      <c r="Y433" s="18"/>
      <c r="Z433" s="18"/>
    </row>
    <row r="434" spans="1:26" ht="30.75" customHeight="1" hidden="1">
      <c r="A434" s="2"/>
      <c r="B434" s="24"/>
      <c r="C434" s="24"/>
      <c r="D434" s="24"/>
      <c r="E434" s="24"/>
      <c r="F434" s="24"/>
      <c r="G434" s="24"/>
      <c r="H434" s="24"/>
      <c r="I434" s="33"/>
      <c r="J434" s="33"/>
      <c r="K434" s="17"/>
      <c r="L434" s="17"/>
      <c r="M434" s="45"/>
      <c r="N434" s="46"/>
      <c r="O434" s="47"/>
      <c r="P434" s="18"/>
      <c r="Q434" s="18"/>
      <c r="R434" s="18"/>
      <c r="S434" s="17"/>
      <c r="T434" s="17"/>
      <c r="U434" s="18"/>
      <c r="V434" s="18"/>
      <c r="W434" s="18"/>
      <c r="X434" s="18"/>
      <c r="Y434" s="18"/>
      <c r="Z434" s="18"/>
    </row>
    <row r="435" spans="1:26" ht="12.75" hidden="1">
      <c r="A435" s="6"/>
      <c r="B435" s="29"/>
      <c r="C435" s="29"/>
      <c r="D435" s="29"/>
      <c r="E435" s="29"/>
      <c r="F435" s="29"/>
      <c r="G435" s="29"/>
      <c r="H435" s="29"/>
      <c r="I435" s="30"/>
      <c r="J435" s="30"/>
      <c r="K435" s="30"/>
      <c r="L435" s="30"/>
      <c r="M435" s="69"/>
      <c r="N435" s="70"/>
      <c r="O435" s="71"/>
      <c r="P435" s="31"/>
      <c r="Q435" s="30"/>
      <c r="R435" s="30"/>
      <c r="S435" s="30"/>
      <c r="T435" s="30"/>
      <c r="U435" s="31"/>
      <c r="V435" s="31"/>
      <c r="W435" s="31"/>
      <c r="X435" s="31"/>
      <c r="Y435" s="31"/>
      <c r="Z435" s="31"/>
    </row>
    <row r="436" ht="12.75" hidden="1"/>
    <row r="437" spans="10:14" ht="12.75" hidden="1">
      <c r="J437" s="9"/>
      <c r="K437" s="9"/>
      <c r="L437" s="9"/>
      <c r="M437" s="9"/>
      <c r="N437" s="9"/>
    </row>
    <row r="438" spans="1:36" ht="12.75" hidden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</row>
    <row r="439" spans="1:36" ht="12.75" hidden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</row>
    <row r="440" spans="1:36" ht="12.75" hidden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</row>
    <row r="441" spans="1:36" ht="12.75" hidden="1">
      <c r="A441" s="72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3"/>
      <c r="R441" s="73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</row>
    <row r="442" spans="1:36" ht="12.75" hidden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12.75" hidden="1">
      <c r="A443" s="55"/>
      <c r="B443" s="48"/>
      <c r="C443" s="49"/>
      <c r="D443" s="49"/>
      <c r="E443" s="49"/>
      <c r="F443" s="50"/>
      <c r="G443" s="45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7"/>
      <c r="AH443" s="48"/>
      <c r="AI443" s="49"/>
      <c r="AJ443" s="50"/>
    </row>
    <row r="444" spans="1:36" ht="12.75" hidden="1">
      <c r="A444" s="56"/>
      <c r="B444" s="58"/>
      <c r="C444" s="59"/>
      <c r="D444" s="59"/>
      <c r="E444" s="59"/>
      <c r="F444" s="60"/>
      <c r="G444" s="48"/>
      <c r="H444" s="49"/>
      <c r="I444" s="50"/>
      <c r="J444" s="48"/>
      <c r="K444" s="49"/>
      <c r="L444" s="49"/>
      <c r="M444" s="50"/>
      <c r="N444" s="48"/>
      <c r="O444" s="50"/>
      <c r="P444" s="75"/>
      <c r="Q444" s="76"/>
      <c r="R444" s="77"/>
      <c r="S444" s="48"/>
      <c r="T444" s="49"/>
      <c r="U444" s="50"/>
      <c r="V444" s="48"/>
      <c r="W444" s="49"/>
      <c r="X444" s="50"/>
      <c r="Y444" s="48"/>
      <c r="Z444" s="49"/>
      <c r="AA444" s="50"/>
      <c r="AB444" s="48"/>
      <c r="AC444" s="49"/>
      <c r="AD444" s="50"/>
      <c r="AE444" s="48"/>
      <c r="AF444" s="49"/>
      <c r="AG444" s="50"/>
      <c r="AH444" s="58"/>
      <c r="AI444" s="59"/>
      <c r="AJ444" s="60"/>
    </row>
    <row r="445" spans="1:36" ht="48.75" customHeight="1" hidden="1">
      <c r="A445" s="57"/>
      <c r="B445" s="51"/>
      <c r="C445" s="52"/>
      <c r="D445" s="52"/>
      <c r="E445" s="52"/>
      <c r="F445" s="53"/>
      <c r="G445" s="51"/>
      <c r="H445" s="52"/>
      <c r="I445" s="53"/>
      <c r="J445" s="51"/>
      <c r="K445" s="52"/>
      <c r="L445" s="52"/>
      <c r="M445" s="53"/>
      <c r="N445" s="51"/>
      <c r="O445" s="53"/>
      <c r="P445" s="78"/>
      <c r="Q445" s="79"/>
      <c r="R445" s="80"/>
      <c r="S445" s="51"/>
      <c r="T445" s="52"/>
      <c r="U445" s="53"/>
      <c r="V445" s="51"/>
      <c r="W445" s="52"/>
      <c r="X445" s="53"/>
      <c r="Y445" s="51"/>
      <c r="Z445" s="52"/>
      <c r="AA445" s="53"/>
      <c r="AB445" s="51"/>
      <c r="AC445" s="52"/>
      <c r="AD445" s="53"/>
      <c r="AE445" s="51"/>
      <c r="AF445" s="52"/>
      <c r="AG445" s="53"/>
      <c r="AH445" s="51"/>
      <c r="AI445" s="52"/>
      <c r="AJ445" s="53"/>
    </row>
    <row r="446" spans="1:36" ht="12.75" hidden="1">
      <c r="A446" s="4"/>
      <c r="B446" s="54"/>
      <c r="C446" s="54"/>
      <c r="D446" s="54"/>
      <c r="E446" s="54"/>
      <c r="F446" s="54"/>
      <c r="G446" s="54"/>
      <c r="H446" s="54"/>
      <c r="I446" s="54"/>
      <c r="J446" s="81"/>
      <c r="K446" s="82"/>
      <c r="L446" s="82"/>
      <c r="M446" s="83"/>
      <c r="N446" s="54"/>
      <c r="O446" s="54"/>
      <c r="P446" s="54"/>
      <c r="Q446" s="54"/>
      <c r="R446" s="54"/>
      <c r="S446" s="54"/>
      <c r="T446" s="54"/>
      <c r="U446" s="54"/>
      <c r="V446" s="81"/>
      <c r="W446" s="82"/>
      <c r="X446" s="83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</row>
    <row r="447" spans="1:36" ht="66" customHeight="1" hidden="1">
      <c r="A447" s="2"/>
      <c r="B447" s="62"/>
      <c r="C447" s="43"/>
      <c r="D447" s="43"/>
      <c r="E447" s="43"/>
      <c r="F447" s="44"/>
      <c r="G447" s="18"/>
      <c r="H447" s="17"/>
      <c r="I447" s="17"/>
      <c r="J447" s="84"/>
      <c r="K447" s="85"/>
      <c r="L447" s="85"/>
      <c r="M447" s="86"/>
      <c r="N447" s="87"/>
      <c r="O447" s="87"/>
      <c r="P447" s="18"/>
      <c r="Q447" s="18"/>
      <c r="R447" s="18"/>
      <c r="S447" s="88"/>
      <c r="T447" s="89"/>
      <c r="U447" s="89"/>
      <c r="V447" s="90"/>
      <c r="W447" s="91"/>
      <c r="X447" s="92"/>
      <c r="Y447" s="18"/>
      <c r="Z447" s="17"/>
      <c r="AA447" s="17"/>
      <c r="AB447" s="18"/>
      <c r="AC447" s="18"/>
      <c r="AD447" s="18"/>
      <c r="AE447" s="18"/>
      <c r="AF447" s="18"/>
      <c r="AG447" s="18"/>
      <c r="AH447" s="18"/>
      <c r="AI447" s="17"/>
      <c r="AJ447" s="17"/>
    </row>
    <row r="448" spans="14:17" ht="12.75" hidden="1">
      <c r="N448" s="21"/>
      <c r="O448" s="21"/>
      <c r="P448" s="21"/>
      <c r="Q448" s="21"/>
    </row>
    <row r="449" spans="1:23" ht="12.75" hidden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</row>
    <row r="450" spans="1:23" ht="12.75" hidden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</row>
    <row r="451" spans="1:23" ht="12.75" hidden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</row>
    <row r="452" spans="1:23" ht="12.75" hidden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</row>
    <row r="453" spans="1:23" ht="12.75" hidden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2.75" hidden="1">
      <c r="A454" s="55"/>
      <c r="B454" s="48"/>
      <c r="C454" s="49"/>
      <c r="D454" s="49"/>
      <c r="E454" s="49"/>
      <c r="F454" s="49"/>
      <c r="G454" s="49"/>
      <c r="H454" s="49"/>
      <c r="I454" s="49"/>
      <c r="J454" s="50"/>
      <c r="K454" s="48"/>
      <c r="L454" s="49"/>
      <c r="M454" s="49"/>
      <c r="N454" s="50"/>
      <c r="O454" s="48"/>
      <c r="P454" s="49"/>
      <c r="Q454" s="50"/>
      <c r="R454" s="45"/>
      <c r="S454" s="46"/>
      <c r="T454" s="46"/>
      <c r="U454" s="46"/>
      <c r="V454" s="46"/>
      <c r="W454" s="47"/>
    </row>
    <row r="455" spans="1:23" ht="12.75" hidden="1">
      <c r="A455" s="56"/>
      <c r="B455" s="58"/>
      <c r="C455" s="59"/>
      <c r="D455" s="59"/>
      <c r="E455" s="59"/>
      <c r="F455" s="59"/>
      <c r="G455" s="59"/>
      <c r="H455" s="59"/>
      <c r="I455" s="59"/>
      <c r="J455" s="60"/>
      <c r="K455" s="58"/>
      <c r="L455" s="59"/>
      <c r="M455" s="59"/>
      <c r="N455" s="60"/>
      <c r="O455" s="58"/>
      <c r="P455" s="59"/>
      <c r="Q455" s="60"/>
      <c r="R455" s="48"/>
      <c r="S455" s="49"/>
      <c r="T455" s="50"/>
      <c r="U455" s="48"/>
      <c r="V455" s="49"/>
      <c r="W455" s="50"/>
    </row>
    <row r="456" spans="1:23" ht="25.5" customHeight="1" hidden="1">
      <c r="A456" s="57"/>
      <c r="B456" s="51"/>
      <c r="C456" s="52"/>
      <c r="D456" s="52"/>
      <c r="E456" s="52"/>
      <c r="F456" s="52"/>
      <c r="G456" s="52"/>
      <c r="H456" s="52"/>
      <c r="I456" s="52"/>
      <c r="J456" s="53"/>
      <c r="K456" s="51"/>
      <c r="L456" s="52"/>
      <c r="M456" s="52"/>
      <c r="N456" s="53"/>
      <c r="O456" s="51"/>
      <c r="P456" s="52"/>
      <c r="Q456" s="53"/>
      <c r="R456" s="51"/>
      <c r="S456" s="52"/>
      <c r="T456" s="53"/>
      <c r="U456" s="51"/>
      <c r="V456" s="52"/>
      <c r="W456" s="53"/>
    </row>
    <row r="457" spans="1:23" ht="12.75" hidden="1">
      <c r="A457" s="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</row>
    <row r="458" spans="1:23" ht="27" customHeight="1" hidden="1">
      <c r="A458" s="39"/>
      <c r="B458" s="42"/>
      <c r="C458" s="43"/>
      <c r="D458" s="43"/>
      <c r="E458" s="43"/>
      <c r="F458" s="43"/>
      <c r="G458" s="43"/>
      <c r="H458" s="43"/>
      <c r="I458" s="43"/>
      <c r="J458" s="44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</row>
    <row r="459" spans="1:23" ht="12.75" hidden="1">
      <c r="A459" s="40"/>
      <c r="B459" s="24"/>
      <c r="C459" s="24"/>
      <c r="D459" s="24"/>
      <c r="E459" s="24"/>
      <c r="F459" s="24"/>
      <c r="G459" s="24"/>
      <c r="H459" s="24"/>
      <c r="I459" s="24"/>
      <c r="J459" s="24"/>
      <c r="K459" s="18"/>
      <c r="L459" s="18"/>
      <c r="M459" s="18"/>
      <c r="N459" s="18"/>
      <c r="O459" s="18"/>
      <c r="P459" s="18"/>
      <c r="Q459" s="18"/>
      <c r="R459" s="35"/>
      <c r="S459" s="35"/>
      <c r="T459" s="35"/>
      <c r="U459" s="35"/>
      <c r="V459" s="35"/>
      <c r="W459" s="35"/>
    </row>
    <row r="460" spans="1:23" ht="12.75" hidden="1">
      <c r="A460" s="40"/>
      <c r="B460" s="24"/>
      <c r="C460" s="24"/>
      <c r="D460" s="24"/>
      <c r="E460" s="24"/>
      <c r="F460" s="24"/>
      <c r="G460" s="24"/>
      <c r="H460" s="24"/>
      <c r="I460" s="24"/>
      <c r="J460" s="24"/>
      <c r="K460" s="18"/>
      <c r="L460" s="18"/>
      <c r="M460" s="18"/>
      <c r="N460" s="18"/>
      <c r="O460" s="18"/>
      <c r="P460" s="18"/>
      <c r="Q460" s="18"/>
      <c r="R460" s="35"/>
      <c r="S460" s="35"/>
      <c r="T460" s="35"/>
      <c r="U460" s="35"/>
      <c r="V460" s="35"/>
      <c r="W460" s="35"/>
    </row>
    <row r="461" spans="1:23" ht="12.75" hidden="1">
      <c r="A461" s="40"/>
      <c r="B461" s="24"/>
      <c r="C461" s="24"/>
      <c r="D461" s="24"/>
      <c r="E461" s="24"/>
      <c r="F461" s="24"/>
      <c r="G461" s="24"/>
      <c r="H461" s="24"/>
      <c r="I461" s="24"/>
      <c r="J461" s="24"/>
      <c r="K461" s="18"/>
      <c r="L461" s="18"/>
      <c r="M461" s="18"/>
      <c r="N461" s="18"/>
      <c r="O461" s="18"/>
      <c r="P461" s="18"/>
      <c r="Q461" s="18"/>
      <c r="R461" s="35"/>
      <c r="S461" s="35"/>
      <c r="T461" s="35"/>
      <c r="U461" s="35"/>
      <c r="V461" s="35"/>
      <c r="W461" s="35"/>
    </row>
    <row r="462" spans="1:23" ht="12.75" hidden="1">
      <c r="A462" s="40"/>
      <c r="B462" s="37"/>
      <c r="C462" s="37"/>
      <c r="D462" s="37"/>
      <c r="E462" s="37"/>
      <c r="F462" s="37"/>
      <c r="G462" s="37"/>
      <c r="H462" s="37"/>
      <c r="I462" s="37"/>
      <c r="J462" s="37"/>
      <c r="K462" s="38"/>
      <c r="L462" s="38"/>
      <c r="M462" s="38"/>
      <c r="N462" s="38"/>
      <c r="O462" s="38"/>
      <c r="P462" s="38"/>
      <c r="Q462" s="38"/>
      <c r="R462" s="36"/>
      <c r="S462" s="36"/>
      <c r="T462" s="36"/>
      <c r="U462" s="36"/>
      <c r="V462" s="36"/>
      <c r="W462" s="36"/>
    </row>
    <row r="463" spans="1:23" ht="12.75" hidden="1">
      <c r="A463" s="40"/>
      <c r="B463" s="24"/>
      <c r="C463" s="24"/>
      <c r="D463" s="24"/>
      <c r="E463" s="24"/>
      <c r="F463" s="24"/>
      <c r="G463" s="24"/>
      <c r="H463" s="24"/>
      <c r="I463" s="24"/>
      <c r="J463" s="24"/>
      <c r="K463" s="18"/>
      <c r="L463" s="18"/>
      <c r="M463" s="18"/>
      <c r="N463" s="18"/>
      <c r="O463" s="18"/>
      <c r="P463" s="18"/>
      <c r="Q463" s="18"/>
      <c r="R463" s="35"/>
      <c r="S463" s="35"/>
      <c r="T463" s="35"/>
      <c r="U463" s="35"/>
      <c r="V463" s="35"/>
      <c r="W463" s="35"/>
    </row>
    <row r="464" spans="1:23" ht="26.25" customHeight="1" hidden="1">
      <c r="A464" s="40"/>
      <c r="B464" s="24"/>
      <c r="C464" s="24"/>
      <c r="D464" s="24"/>
      <c r="E464" s="24"/>
      <c r="F464" s="24"/>
      <c r="G464" s="24"/>
      <c r="H464" s="24"/>
      <c r="I464" s="24"/>
      <c r="J464" s="24"/>
      <c r="K464" s="18"/>
      <c r="L464" s="18"/>
      <c r="M464" s="18"/>
      <c r="N464" s="18"/>
      <c r="O464" s="18"/>
      <c r="P464" s="18"/>
      <c r="Q464" s="18"/>
      <c r="R464" s="35"/>
      <c r="S464" s="35"/>
      <c r="T464" s="35"/>
      <c r="U464" s="35"/>
      <c r="V464" s="35"/>
      <c r="W464" s="35"/>
    </row>
    <row r="465" spans="1:23" ht="25.5" customHeight="1" hidden="1">
      <c r="A465" s="40"/>
      <c r="B465" s="24"/>
      <c r="C465" s="24"/>
      <c r="D465" s="24"/>
      <c r="E465" s="24"/>
      <c r="F465" s="24"/>
      <c r="G465" s="24"/>
      <c r="H465" s="24"/>
      <c r="I465" s="24"/>
      <c r="J465" s="24"/>
      <c r="K465" s="18"/>
      <c r="L465" s="18"/>
      <c r="M465" s="18"/>
      <c r="N465" s="18"/>
      <c r="O465" s="18"/>
      <c r="P465" s="18"/>
      <c r="Q465" s="18"/>
      <c r="R465" s="35"/>
      <c r="S465" s="35"/>
      <c r="T465" s="35"/>
      <c r="U465" s="35"/>
      <c r="V465" s="35"/>
      <c r="W465" s="35"/>
    </row>
    <row r="466" spans="1:23" ht="12.75" hidden="1">
      <c r="A466" s="40"/>
      <c r="B466" s="24"/>
      <c r="C466" s="24"/>
      <c r="D466" s="24"/>
      <c r="E466" s="24"/>
      <c r="F466" s="24"/>
      <c r="G466" s="24"/>
      <c r="H466" s="24"/>
      <c r="I466" s="24"/>
      <c r="J466" s="24"/>
      <c r="K466" s="18"/>
      <c r="L466" s="18"/>
      <c r="M466" s="18"/>
      <c r="N466" s="18"/>
      <c r="O466" s="18"/>
      <c r="P466" s="18"/>
      <c r="Q466" s="18"/>
      <c r="R466" s="35"/>
      <c r="S466" s="35"/>
      <c r="T466" s="35"/>
      <c r="U466" s="35"/>
      <c r="V466" s="35"/>
      <c r="W466" s="35"/>
    </row>
    <row r="467" spans="1:23" ht="12.75" hidden="1">
      <c r="A467" s="41"/>
      <c r="B467" s="37"/>
      <c r="C467" s="37"/>
      <c r="D467" s="37"/>
      <c r="E467" s="37"/>
      <c r="F467" s="37"/>
      <c r="G467" s="37"/>
      <c r="H467" s="37"/>
      <c r="I467" s="37"/>
      <c r="J467" s="37"/>
      <c r="K467" s="38"/>
      <c r="L467" s="38"/>
      <c r="M467" s="38"/>
      <c r="N467" s="38"/>
      <c r="O467" s="38"/>
      <c r="P467" s="38"/>
      <c r="Q467" s="38"/>
      <c r="R467" s="36"/>
      <c r="S467" s="36"/>
      <c r="T467" s="36"/>
      <c r="U467" s="36"/>
      <c r="V467" s="36"/>
      <c r="W467" s="36"/>
    </row>
    <row r="468" spans="1:23" ht="12.75" hidden="1">
      <c r="A468" s="3"/>
      <c r="B468" s="25"/>
      <c r="C468" s="25"/>
      <c r="D468" s="25"/>
      <c r="E468" s="25"/>
      <c r="F468" s="25"/>
      <c r="G468" s="25"/>
      <c r="H468" s="25"/>
      <c r="I468" s="25"/>
      <c r="J468" s="25"/>
      <c r="K468" s="28"/>
      <c r="L468" s="27"/>
      <c r="M468" s="27"/>
      <c r="N468" s="27"/>
      <c r="O468" s="27"/>
      <c r="P468" s="27"/>
      <c r="Q468" s="27"/>
      <c r="R468" s="28"/>
      <c r="S468" s="27"/>
      <c r="T468" s="27"/>
      <c r="U468" s="28"/>
      <c r="V468" s="27"/>
      <c r="W468" s="27"/>
    </row>
    <row r="469" spans="1:23" ht="12.75" hidden="1">
      <c r="A469" s="2"/>
      <c r="B469" s="24"/>
      <c r="C469" s="24"/>
      <c r="D469" s="24"/>
      <c r="E469" s="24"/>
      <c r="F469" s="24"/>
      <c r="G469" s="24"/>
      <c r="H469" s="24"/>
      <c r="I469" s="24"/>
      <c r="J469" s="24"/>
      <c r="K469" s="17"/>
      <c r="L469" s="17"/>
      <c r="M469" s="17"/>
      <c r="N469" s="17"/>
      <c r="O469" s="17"/>
      <c r="P469" s="17"/>
      <c r="Q469" s="17"/>
      <c r="R469" s="18"/>
      <c r="S469" s="18"/>
      <c r="T469" s="18"/>
      <c r="U469" s="18"/>
      <c r="V469" s="18"/>
      <c r="W469" s="18"/>
    </row>
    <row r="470" spans="1:23" ht="12.75" hidden="1">
      <c r="A470" s="3"/>
      <c r="B470" s="25"/>
      <c r="C470" s="25"/>
      <c r="D470" s="25"/>
      <c r="E470" s="25"/>
      <c r="F470" s="25"/>
      <c r="G470" s="25"/>
      <c r="H470" s="25"/>
      <c r="I470" s="25"/>
      <c r="J470" s="25"/>
      <c r="K470" s="27"/>
      <c r="L470" s="27"/>
      <c r="M470" s="27"/>
      <c r="N470" s="27"/>
      <c r="O470" s="27"/>
      <c r="P470" s="27"/>
      <c r="Q470" s="27"/>
      <c r="R470" s="28"/>
      <c r="S470" s="27"/>
      <c r="T470" s="27"/>
      <c r="U470" s="28"/>
      <c r="V470" s="27"/>
      <c r="W470" s="27"/>
    </row>
    <row r="471" spans="1:23" ht="27" customHeight="1" hidden="1">
      <c r="A471" s="2"/>
      <c r="B471" s="24"/>
      <c r="C471" s="24"/>
      <c r="D471" s="24"/>
      <c r="E471" s="24"/>
      <c r="F471" s="24"/>
      <c r="G471" s="24"/>
      <c r="H471" s="24"/>
      <c r="I471" s="24"/>
      <c r="J471" s="24"/>
      <c r="K471" s="17"/>
      <c r="L471" s="17"/>
      <c r="M471" s="17"/>
      <c r="N471" s="17"/>
      <c r="O471" s="17"/>
      <c r="P471" s="17"/>
      <c r="Q471" s="17"/>
      <c r="R471" s="18"/>
      <c r="S471" s="18"/>
      <c r="T471" s="18"/>
      <c r="U471" s="18"/>
      <c r="V471" s="18"/>
      <c r="W471" s="18"/>
    </row>
    <row r="472" spans="1:23" ht="12.75" hidden="1">
      <c r="A472" s="2"/>
      <c r="B472" s="24"/>
      <c r="C472" s="24"/>
      <c r="D472" s="24"/>
      <c r="E472" s="24"/>
      <c r="F472" s="24"/>
      <c r="G472" s="24"/>
      <c r="H472" s="24"/>
      <c r="I472" s="24"/>
      <c r="J472" s="24"/>
      <c r="K472" s="17"/>
      <c r="L472" s="17"/>
      <c r="M472" s="17"/>
      <c r="N472" s="17"/>
      <c r="O472" s="17"/>
      <c r="P472" s="17"/>
      <c r="Q472" s="17"/>
      <c r="R472" s="18"/>
      <c r="S472" s="18"/>
      <c r="T472" s="18"/>
      <c r="U472" s="18"/>
      <c r="V472" s="18"/>
      <c r="W472" s="18"/>
    </row>
    <row r="473" spans="1:27" ht="12.75" hidden="1">
      <c r="A473" s="3"/>
      <c r="B473" s="25"/>
      <c r="C473" s="25"/>
      <c r="D473" s="25"/>
      <c r="E473" s="25"/>
      <c r="F473" s="25"/>
      <c r="G473" s="25"/>
      <c r="H473" s="25"/>
      <c r="I473" s="25"/>
      <c r="J473" s="25"/>
      <c r="K473" s="27"/>
      <c r="L473" s="27"/>
      <c r="M473" s="27"/>
      <c r="N473" s="27"/>
      <c r="O473" s="27"/>
      <c r="P473" s="27"/>
      <c r="Q473" s="27"/>
      <c r="R473" s="28"/>
      <c r="S473" s="27"/>
      <c r="T473" s="27"/>
      <c r="U473" s="28"/>
      <c r="V473" s="27"/>
      <c r="W473" s="27"/>
      <c r="Z473" s="9"/>
      <c r="AA473" s="9"/>
    </row>
    <row r="474" ht="12.75" hidden="1"/>
    <row r="475" ht="12.75" hidden="1"/>
    <row r="476" spans="1:23" ht="12.75" hidden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</row>
    <row r="477" spans="1:23" ht="12.75" hidden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</row>
    <row r="478" spans="1:23" ht="12.75" hidden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</row>
    <row r="479" spans="1:23" ht="12.75" hidden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</row>
    <row r="480" spans="1:23" ht="12.75" hidden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2.75" hidden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ht="38.25" customHeight="1" hidden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ht="12.75" hidden="1">
      <c r="A483" s="5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</row>
    <row r="484" spans="1:23" ht="12.75" hidden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</row>
    <row r="485" spans="1:23" ht="12.75" hidden="1">
      <c r="A485" s="2"/>
      <c r="B485" s="24"/>
      <c r="C485" s="24"/>
      <c r="D485" s="24"/>
      <c r="E485" s="24"/>
      <c r="F485" s="24"/>
      <c r="G485" s="24"/>
      <c r="H485" s="24"/>
      <c r="I485" s="24"/>
      <c r="J485" s="24"/>
      <c r="K485" s="17"/>
      <c r="L485" s="17"/>
      <c r="M485" s="34"/>
      <c r="N485" s="34"/>
      <c r="O485" s="18"/>
      <c r="P485" s="18"/>
      <c r="Q485" s="18"/>
      <c r="R485" s="18"/>
      <c r="S485" s="18"/>
      <c r="T485" s="18"/>
      <c r="U485" s="18"/>
      <c r="V485" s="18"/>
      <c r="W485" s="18"/>
    </row>
    <row r="486" spans="1:23" ht="12.75" hidden="1">
      <c r="A486" s="2"/>
      <c r="B486" s="24"/>
      <c r="C486" s="24"/>
      <c r="D486" s="24"/>
      <c r="E486" s="24"/>
      <c r="F486" s="24"/>
      <c r="G486" s="24"/>
      <c r="H486" s="24"/>
      <c r="I486" s="24"/>
      <c r="J486" s="24"/>
      <c r="K486" s="17"/>
      <c r="L486" s="17"/>
      <c r="M486" s="34"/>
      <c r="N486" s="34"/>
      <c r="O486" s="18"/>
      <c r="P486" s="18"/>
      <c r="Q486" s="18"/>
      <c r="R486" s="18"/>
      <c r="S486" s="18"/>
      <c r="T486" s="18"/>
      <c r="U486" s="18"/>
      <c r="V486" s="18"/>
      <c r="W486" s="18"/>
    </row>
    <row r="487" spans="1:23" ht="12.75" hidden="1">
      <c r="A487" s="2"/>
      <c r="B487" s="24"/>
      <c r="C487" s="24"/>
      <c r="D487" s="24"/>
      <c r="E487" s="24"/>
      <c r="F487" s="24"/>
      <c r="G487" s="24"/>
      <c r="H487" s="24"/>
      <c r="I487" s="24"/>
      <c r="J487" s="24"/>
      <c r="K487" s="17"/>
      <c r="L487" s="17"/>
      <c r="M487" s="34"/>
      <c r="N487" s="34"/>
      <c r="O487" s="18"/>
      <c r="P487" s="18"/>
      <c r="Q487" s="18"/>
      <c r="R487" s="18"/>
      <c r="S487" s="18"/>
      <c r="T487" s="18"/>
      <c r="U487" s="18"/>
      <c r="V487" s="18"/>
      <c r="W487" s="18"/>
    </row>
    <row r="488" spans="1:23" ht="12.75" hidden="1">
      <c r="A488" s="2"/>
      <c r="B488" s="24"/>
      <c r="C488" s="24"/>
      <c r="D488" s="24"/>
      <c r="E488" s="24"/>
      <c r="F488" s="24"/>
      <c r="G488" s="24"/>
      <c r="H488" s="24"/>
      <c r="I488" s="24"/>
      <c r="J488" s="24"/>
      <c r="K488" s="17"/>
      <c r="L488" s="17"/>
      <c r="M488" s="34"/>
      <c r="N488" s="34"/>
      <c r="O488" s="18"/>
      <c r="P488" s="18"/>
      <c r="Q488" s="18"/>
      <c r="R488" s="18"/>
      <c r="S488" s="18"/>
      <c r="T488" s="18"/>
      <c r="U488" s="18"/>
      <c r="V488" s="18"/>
      <c r="W488" s="18"/>
    </row>
    <row r="489" spans="1:23" ht="12.75" hidden="1">
      <c r="A489" s="2"/>
      <c r="B489" s="24"/>
      <c r="C489" s="24"/>
      <c r="D489" s="24"/>
      <c r="E489" s="24"/>
      <c r="F489" s="24"/>
      <c r="G489" s="24"/>
      <c r="H489" s="24"/>
      <c r="I489" s="24"/>
      <c r="J489" s="24"/>
      <c r="K489" s="17"/>
      <c r="L489" s="17"/>
      <c r="M489" s="34"/>
      <c r="N489" s="34"/>
      <c r="O489" s="18"/>
      <c r="P489" s="18"/>
      <c r="Q489" s="18"/>
      <c r="R489" s="18"/>
      <c r="S489" s="18"/>
      <c r="T489" s="18"/>
      <c r="U489" s="18"/>
      <c r="V489" s="18"/>
      <c r="W489" s="18"/>
    </row>
    <row r="490" spans="1:23" ht="12.75" hidden="1">
      <c r="A490" s="2"/>
      <c r="B490" s="24"/>
      <c r="C490" s="24"/>
      <c r="D490" s="24"/>
      <c r="E490" s="24"/>
      <c r="F490" s="24"/>
      <c r="G490" s="24"/>
      <c r="H490" s="24"/>
      <c r="I490" s="24"/>
      <c r="J490" s="24"/>
      <c r="K490" s="17"/>
      <c r="L490" s="17"/>
      <c r="M490" s="34"/>
      <c r="N490" s="34"/>
      <c r="O490" s="18"/>
      <c r="P490" s="18"/>
      <c r="Q490" s="18"/>
      <c r="R490" s="18"/>
      <c r="S490" s="18"/>
      <c r="T490" s="18"/>
      <c r="U490" s="18"/>
      <c r="V490" s="18"/>
      <c r="W490" s="18"/>
    </row>
    <row r="491" spans="1:23" ht="12.75" hidden="1">
      <c r="A491" s="2"/>
      <c r="B491" s="24"/>
      <c r="C491" s="24"/>
      <c r="D491" s="24"/>
      <c r="E491" s="24"/>
      <c r="F491" s="24"/>
      <c r="G491" s="24"/>
      <c r="H491" s="24"/>
      <c r="I491" s="24"/>
      <c r="J491" s="24"/>
      <c r="K491" s="17"/>
      <c r="L491" s="17"/>
      <c r="M491" s="34"/>
      <c r="N491" s="34"/>
      <c r="O491" s="18"/>
      <c r="P491" s="18"/>
      <c r="Q491" s="18"/>
      <c r="R491" s="18"/>
      <c r="S491" s="18"/>
      <c r="T491" s="18"/>
      <c r="U491" s="18"/>
      <c r="V491" s="18"/>
      <c r="W491" s="18"/>
    </row>
    <row r="492" spans="1:23" ht="25.5" customHeight="1" hidden="1">
      <c r="A492" s="2"/>
      <c r="B492" s="24"/>
      <c r="C492" s="24"/>
      <c r="D492" s="24"/>
      <c r="E492" s="24"/>
      <c r="F492" s="24"/>
      <c r="G492" s="24"/>
      <c r="H492" s="24"/>
      <c r="I492" s="24"/>
      <c r="J492" s="24"/>
      <c r="K492" s="17"/>
      <c r="L492" s="17"/>
      <c r="M492" s="34"/>
      <c r="N492" s="34"/>
      <c r="O492" s="18"/>
      <c r="P492" s="18"/>
      <c r="Q492" s="18"/>
      <c r="R492" s="18"/>
      <c r="S492" s="18"/>
      <c r="T492" s="18"/>
      <c r="U492" s="18"/>
      <c r="V492" s="18"/>
      <c r="W492" s="18"/>
    </row>
    <row r="493" spans="1:23" ht="12.75" hidden="1">
      <c r="A493" s="2"/>
      <c r="B493" s="24"/>
      <c r="C493" s="24"/>
      <c r="D493" s="24"/>
      <c r="E493" s="24"/>
      <c r="F493" s="24"/>
      <c r="G493" s="24"/>
      <c r="H493" s="24"/>
      <c r="I493" s="24"/>
      <c r="J493" s="24"/>
      <c r="K493" s="17"/>
      <c r="L493" s="17"/>
      <c r="M493" s="34"/>
      <c r="N493" s="34"/>
      <c r="O493" s="18"/>
      <c r="P493" s="18"/>
      <c r="Q493" s="18"/>
      <c r="R493" s="18"/>
      <c r="S493" s="18"/>
      <c r="T493" s="18"/>
      <c r="U493" s="18"/>
      <c r="V493" s="18"/>
      <c r="W493" s="18"/>
    </row>
    <row r="494" spans="1:23" ht="12.75" hidden="1">
      <c r="A494" s="2"/>
      <c r="B494" s="24"/>
      <c r="C494" s="24"/>
      <c r="D494" s="24"/>
      <c r="E494" s="24"/>
      <c r="F494" s="24"/>
      <c r="G494" s="24"/>
      <c r="H494" s="24"/>
      <c r="I494" s="24"/>
      <c r="J494" s="24"/>
      <c r="K494" s="17"/>
      <c r="L494" s="17"/>
      <c r="M494" s="34"/>
      <c r="N494" s="34"/>
      <c r="O494" s="18"/>
      <c r="P494" s="18"/>
      <c r="Q494" s="18"/>
      <c r="R494" s="18"/>
      <c r="S494" s="18"/>
      <c r="T494" s="18"/>
      <c r="U494" s="18"/>
      <c r="V494" s="18"/>
      <c r="W494" s="18"/>
    </row>
    <row r="495" spans="1:23" ht="12.75" hidden="1">
      <c r="A495" s="3"/>
      <c r="B495" s="25"/>
      <c r="C495" s="25"/>
      <c r="D495" s="25"/>
      <c r="E495" s="25"/>
      <c r="F495" s="25"/>
      <c r="G495" s="25"/>
      <c r="H495" s="25"/>
      <c r="I495" s="25"/>
      <c r="J495" s="25"/>
      <c r="K495" s="27"/>
      <c r="L495" s="27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</row>
    <row r="496" spans="1:23" ht="12.75" hidden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</row>
    <row r="497" spans="1:23" ht="12.75" hidden="1">
      <c r="A497" s="2"/>
      <c r="B497" s="24"/>
      <c r="C497" s="24"/>
      <c r="D497" s="24"/>
      <c r="E497" s="24"/>
      <c r="F497" s="24"/>
      <c r="G497" s="24"/>
      <c r="H497" s="24"/>
      <c r="I497" s="24"/>
      <c r="J497" s="24"/>
      <c r="K497" s="17"/>
      <c r="L497" s="17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</row>
    <row r="498" spans="1:23" ht="12.75" hidden="1">
      <c r="A498" s="2"/>
      <c r="B498" s="24"/>
      <c r="C498" s="24"/>
      <c r="D498" s="24"/>
      <c r="E498" s="24"/>
      <c r="F498" s="24"/>
      <c r="G498" s="24"/>
      <c r="H498" s="24"/>
      <c r="I498" s="24"/>
      <c r="J498" s="24"/>
      <c r="K498" s="17"/>
      <c r="L498" s="17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</row>
    <row r="499" spans="1:23" ht="12.75" hidden="1">
      <c r="A499" s="2"/>
      <c r="B499" s="24"/>
      <c r="C499" s="24"/>
      <c r="D499" s="24"/>
      <c r="E499" s="24"/>
      <c r="F499" s="24"/>
      <c r="G499" s="24"/>
      <c r="H499" s="24"/>
      <c r="I499" s="24"/>
      <c r="J499" s="24"/>
      <c r="K499" s="17"/>
      <c r="L499" s="17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</row>
    <row r="500" spans="1:23" ht="12.75" hidden="1">
      <c r="A500" s="3"/>
      <c r="B500" s="25"/>
      <c r="C500" s="25"/>
      <c r="D500" s="25"/>
      <c r="E500" s="25"/>
      <c r="F500" s="25"/>
      <c r="G500" s="25"/>
      <c r="H500" s="25"/>
      <c r="I500" s="25"/>
      <c r="J500" s="25"/>
      <c r="K500" s="27"/>
      <c r="L500" s="27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</row>
    <row r="501" spans="1:23" ht="12.75" hidden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</row>
    <row r="502" spans="1:23" ht="12.75" hidden="1">
      <c r="A502" s="2"/>
      <c r="B502" s="24"/>
      <c r="C502" s="24"/>
      <c r="D502" s="24"/>
      <c r="E502" s="24"/>
      <c r="F502" s="24"/>
      <c r="G502" s="24"/>
      <c r="H502" s="24"/>
      <c r="I502" s="24"/>
      <c r="J502" s="24"/>
      <c r="K502" s="17"/>
      <c r="L502" s="17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</row>
    <row r="503" spans="1:23" ht="12.75" hidden="1">
      <c r="A503" s="2"/>
      <c r="B503" s="24"/>
      <c r="C503" s="24"/>
      <c r="D503" s="24"/>
      <c r="E503" s="24"/>
      <c r="F503" s="24"/>
      <c r="G503" s="24"/>
      <c r="H503" s="24"/>
      <c r="I503" s="24"/>
      <c r="J503" s="24"/>
      <c r="K503" s="17"/>
      <c r="L503" s="17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</row>
    <row r="504" spans="1:23" ht="12.75" hidden="1">
      <c r="A504" s="2"/>
      <c r="B504" s="24"/>
      <c r="C504" s="24"/>
      <c r="D504" s="24"/>
      <c r="E504" s="24"/>
      <c r="F504" s="24"/>
      <c r="G504" s="24"/>
      <c r="H504" s="24"/>
      <c r="I504" s="24"/>
      <c r="J504" s="24"/>
      <c r="K504" s="17"/>
      <c r="L504" s="17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</row>
    <row r="505" spans="1:23" ht="12.75" hidden="1">
      <c r="A505" s="2"/>
      <c r="B505" s="24"/>
      <c r="C505" s="24"/>
      <c r="D505" s="24"/>
      <c r="E505" s="24"/>
      <c r="F505" s="24"/>
      <c r="G505" s="24"/>
      <c r="H505" s="24"/>
      <c r="I505" s="24"/>
      <c r="J505" s="24"/>
      <c r="K505" s="17"/>
      <c r="L505" s="17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</row>
    <row r="506" spans="1:23" ht="12.75" hidden="1">
      <c r="A506" s="2"/>
      <c r="B506" s="24"/>
      <c r="C506" s="24"/>
      <c r="D506" s="24"/>
      <c r="E506" s="24"/>
      <c r="F506" s="24"/>
      <c r="G506" s="24"/>
      <c r="H506" s="24"/>
      <c r="I506" s="24"/>
      <c r="J506" s="24"/>
      <c r="K506" s="17"/>
      <c r="L506" s="17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</row>
    <row r="507" spans="1:23" ht="12.75" hidden="1">
      <c r="A507" s="2"/>
      <c r="B507" s="24"/>
      <c r="C507" s="24"/>
      <c r="D507" s="24"/>
      <c r="E507" s="24"/>
      <c r="F507" s="24"/>
      <c r="G507" s="24"/>
      <c r="H507" s="24"/>
      <c r="I507" s="24"/>
      <c r="J507" s="24"/>
      <c r="K507" s="17"/>
      <c r="L507" s="17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</row>
    <row r="508" spans="1:23" ht="12.75" hidden="1">
      <c r="A508" s="2"/>
      <c r="B508" s="24"/>
      <c r="C508" s="24"/>
      <c r="D508" s="24"/>
      <c r="E508" s="24"/>
      <c r="F508" s="24"/>
      <c r="G508" s="24"/>
      <c r="H508" s="24"/>
      <c r="I508" s="24"/>
      <c r="J508" s="24"/>
      <c r="K508" s="17"/>
      <c r="L508" s="17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</row>
    <row r="509" spans="1:23" ht="12.75" hidden="1">
      <c r="A509" s="2"/>
      <c r="B509" s="24"/>
      <c r="C509" s="24"/>
      <c r="D509" s="24"/>
      <c r="E509" s="24"/>
      <c r="F509" s="24"/>
      <c r="G509" s="24"/>
      <c r="H509" s="24"/>
      <c r="I509" s="24"/>
      <c r="J509" s="24"/>
      <c r="K509" s="17"/>
      <c r="L509" s="17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</row>
    <row r="510" spans="1:23" ht="12.75" hidden="1">
      <c r="A510" s="2"/>
      <c r="B510" s="24"/>
      <c r="C510" s="24"/>
      <c r="D510" s="24"/>
      <c r="E510" s="24"/>
      <c r="F510" s="24"/>
      <c r="G510" s="24"/>
      <c r="H510" s="24"/>
      <c r="I510" s="24"/>
      <c r="J510" s="24"/>
      <c r="K510" s="17"/>
      <c r="L510" s="17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</row>
    <row r="511" spans="1:23" ht="12.75" hidden="1">
      <c r="A511" s="2"/>
      <c r="B511" s="24"/>
      <c r="C511" s="24"/>
      <c r="D511" s="24"/>
      <c r="E511" s="24"/>
      <c r="F511" s="24"/>
      <c r="G511" s="24"/>
      <c r="H511" s="24"/>
      <c r="I511" s="24"/>
      <c r="J511" s="24"/>
      <c r="K511" s="17"/>
      <c r="L511" s="17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</row>
    <row r="512" spans="1:23" ht="12.75" hidden="1">
      <c r="A512" s="2"/>
      <c r="B512" s="24"/>
      <c r="C512" s="24"/>
      <c r="D512" s="24"/>
      <c r="E512" s="24"/>
      <c r="F512" s="24"/>
      <c r="G512" s="24"/>
      <c r="H512" s="24"/>
      <c r="I512" s="24"/>
      <c r="J512" s="24"/>
      <c r="K512" s="17"/>
      <c r="L512" s="17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</row>
    <row r="513" spans="1:23" ht="12.75" hidden="1">
      <c r="A513" s="2"/>
      <c r="B513" s="24"/>
      <c r="C513" s="24"/>
      <c r="D513" s="24"/>
      <c r="E513" s="24"/>
      <c r="F513" s="24"/>
      <c r="G513" s="24"/>
      <c r="H513" s="24"/>
      <c r="I513" s="24"/>
      <c r="J513" s="24"/>
      <c r="K513" s="17"/>
      <c r="L513" s="17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</row>
    <row r="514" spans="1:23" ht="12.75" hidden="1">
      <c r="A514" s="2"/>
      <c r="B514" s="24"/>
      <c r="C514" s="24"/>
      <c r="D514" s="24"/>
      <c r="E514" s="24"/>
      <c r="F514" s="24"/>
      <c r="G514" s="24"/>
      <c r="H514" s="24"/>
      <c r="I514" s="24"/>
      <c r="J514" s="24"/>
      <c r="K514" s="17"/>
      <c r="L514" s="17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</row>
    <row r="515" spans="1:23" ht="12.75" hidden="1">
      <c r="A515" s="2"/>
      <c r="B515" s="24"/>
      <c r="C515" s="24"/>
      <c r="D515" s="24"/>
      <c r="E515" s="24"/>
      <c r="F515" s="24"/>
      <c r="G515" s="24"/>
      <c r="H515" s="24"/>
      <c r="I515" s="24"/>
      <c r="J515" s="24"/>
      <c r="K515" s="17"/>
      <c r="L515" s="17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</row>
    <row r="516" spans="1:23" ht="12.75" hidden="1">
      <c r="A516" s="2"/>
      <c r="B516" s="24"/>
      <c r="C516" s="24"/>
      <c r="D516" s="24"/>
      <c r="E516" s="24"/>
      <c r="F516" s="24"/>
      <c r="G516" s="24"/>
      <c r="H516" s="24"/>
      <c r="I516" s="24"/>
      <c r="J516" s="24"/>
      <c r="K516" s="17"/>
      <c r="L516" s="17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</row>
    <row r="517" spans="1:23" ht="12.75" hidden="1">
      <c r="A517" s="2"/>
      <c r="B517" s="24"/>
      <c r="C517" s="24"/>
      <c r="D517" s="24"/>
      <c r="E517" s="24"/>
      <c r="F517" s="24"/>
      <c r="G517" s="24"/>
      <c r="H517" s="24"/>
      <c r="I517" s="24"/>
      <c r="J517" s="24"/>
      <c r="K517" s="17"/>
      <c r="L517" s="17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</row>
    <row r="518" spans="1:23" ht="12.75" hidden="1">
      <c r="A518" s="2"/>
      <c r="B518" s="24"/>
      <c r="C518" s="24"/>
      <c r="D518" s="24"/>
      <c r="E518" s="24"/>
      <c r="F518" s="24"/>
      <c r="G518" s="24"/>
      <c r="H518" s="24"/>
      <c r="I518" s="24"/>
      <c r="J518" s="24"/>
      <c r="K518" s="17"/>
      <c r="L518" s="17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</row>
    <row r="519" spans="1:23" ht="12.75" hidden="1">
      <c r="A519" s="2"/>
      <c r="B519" s="24"/>
      <c r="C519" s="24"/>
      <c r="D519" s="24"/>
      <c r="E519" s="24"/>
      <c r="F519" s="24"/>
      <c r="G519" s="24"/>
      <c r="H519" s="24"/>
      <c r="I519" s="24"/>
      <c r="J519" s="24"/>
      <c r="K519" s="17"/>
      <c r="L519" s="17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</row>
    <row r="520" spans="1:23" ht="12.75" hidden="1">
      <c r="A520" s="2"/>
      <c r="B520" s="24"/>
      <c r="C520" s="24"/>
      <c r="D520" s="24"/>
      <c r="E520" s="24"/>
      <c r="F520" s="24"/>
      <c r="G520" s="24"/>
      <c r="H520" s="24"/>
      <c r="I520" s="24"/>
      <c r="J520" s="24"/>
      <c r="K520" s="17"/>
      <c r="L520" s="17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</row>
    <row r="521" spans="1:23" ht="12.75" hidden="1">
      <c r="A521" s="2"/>
      <c r="B521" s="24"/>
      <c r="C521" s="24"/>
      <c r="D521" s="24"/>
      <c r="E521" s="24"/>
      <c r="F521" s="24"/>
      <c r="G521" s="24"/>
      <c r="H521" s="24"/>
      <c r="I521" s="24"/>
      <c r="J521" s="24"/>
      <c r="K521" s="17"/>
      <c r="L521" s="17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</row>
    <row r="522" spans="1:30" ht="12.75" hidden="1">
      <c r="A522" s="3"/>
      <c r="B522" s="25"/>
      <c r="C522" s="25"/>
      <c r="D522" s="25"/>
      <c r="E522" s="25"/>
      <c r="F522" s="25"/>
      <c r="G522" s="25"/>
      <c r="H522" s="25"/>
      <c r="I522" s="25"/>
      <c r="J522" s="25"/>
      <c r="K522" s="27"/>
      <c r="L522" s="27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Y522" s="19"/>
      <c r="Z522" s="19"/>
      <c r="AA522" s="19"/>
      <c r="AB522" s="19"/>
      <c r="AC522" s="19"/>
      <c r="AD522" s="19"/>
    </row>
    <row r="523" ht="12.75" hidden="1"/>
    <row r="524" spans="1:23" ht="12.75" hidden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</row>
    <row r="525" spans="1:23" ht="12.75" hidden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</row>
    <row r="526" spans="1:23" ht="12.75" hidden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</row>
    <row r="527" spans="1:23" ht="12.75" hidden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</row>
    <row r="528" ht="12.75" hidden="1"/>
    <row r="529" spans="1:23" ht="12.75" hidden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ht="48" customHeight="1" hidden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ht="12.75" hidden="1">
      <c r="A531" s="5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</row>
    <row r="532" spans="1:23" ht="12.75" hidden="1">
      <c r="A532" s="2"/>
      <c r="B532" s="25"/>
      <c r="C532" s="25"/>
      <c r="D532" s="25"/>
      <c r="E532" s="25"/>
      <c r="F532" s="25"/>
      <c r="G532" s="25"/>
      <c r="H532" s="25"/>
      <c r="I532" s="25"/>
      <c r="J532" s="33"/>
      <c r="K532" s="33"/>
      <c r="L532" s="17"/>
      <c r="M532" s="17"/>
      <c r="N532" s="18"/>
      <c r="O532" s="18"/>
      <c r="P532" s="17"/>
      <c r="Q532" s="17"/>
      <c r="R532" s="18"/>
      <c r="S532" s="18"/>
      <c r="T532" s="18"/>
      <c r="U532" s="18"/>
      <c r="V532" s="18"/>
      <c r="W532" s="18"/>
    </row>
    <row r="533" spans="1:23" ht="12.75" hidden="1">
      <c r="A533" s="2"/>
      <c r="B533" s="24"/>
      <c r="C533" s="24"/>
      <c r="D533" s="24"/>
      <c r="E533" s="24"/>
      <c r="F533" s="24"/>
      <c r="G533" s="24"/>
      <c r="H533" s="24"/>
      <c r="I533" s="24"/>
      <c r="J533" s="16"/>
      <c r="K533" s="16"/>
      <c r="L533" s="17"/>
      <c r="M533" s="17"/>
      <c r="N533" s="18"/>
      <c r="O533" s="18"/>
      <c r="P533" s="17"/>
      <c r="Q533" s="17"/>
      <c r="R533" s="18"/>
      <c r="S533" s="18"/>
      <c r="T533" s="18"/>
      <c r="U533" s="18"/>
      <c r="V533" s="18"/>
      <c r="W533" s="18"/>
    </row>
    <row r="534" spans="1:23" ht="12.75" hidden="1">
      <c r="A534" s="2"/>
      <c r="B534" s="24"/>
      <c r="C534" s="24"/>
      <c r="D534" s="24"/>
      <c r="E534" s="24"/>
      <c r="F534" s="24"/>
      <c r="G534" s="24"/>
      <c r="H534" s="24"/>
      <c r="I534" s="24"/>
      <c r="J534" s="16"/>
      <c r="K534" s="16"/>
      <c r="L534" s="17"/>
      <c r="M534" s="17"/>
      <c r="N534" s="18"/>
      <c r="O534" s="18"/>
      <c r="P534" s="17"/>
      <c r="Q534" s="17"/>
      <c r="R534" s="18"/>
      <c r="S534" s="18"/>
      <c r="T534" s="18"/>
      <c r="U534" s="18"/>
      <c r="V534" s="18"/>
      <c r="W534" s="18"/>
    </row>
    <row r="535" spans="1:23" ht="12.75" hidden="1">
      <c r="A535" s="2"/>
      <c r="B535" s="24"/>
      <c r="C535" s="24"/>
      <c r="D535" s="24"/>
      <c r="E535" s="24"/>
      <c r="F535" s="24"/>
      <c r="G535" s="24"/>
      <c r="H535" s="24"/>
      <c r="I535" s="24"/>
      <c r="J535" s="16"/>
      <c r="K535" s="16"/>
      <c r="L535" s="17"/>
      <c r="M535" s="17"/>
      <c r="N535" s="18"/>
      <c r="O535" s="18"/>
      <c r="P535" s="17"/>
      <c r="Q535" s="17"/>
      <c r="R535" s="18"/>
      <c r="S535" s="18"/>
      <c r="T535" s="18"/>
      <c r="U535" s="18"/>
      <c r="V535" s="18"/>
      <c r="W535" s="18"/>
    </row>
    <row r="536" spans="1:23" ht="12.75" hidden="1">
      <c r="A536" s="2"/>
      <c r="B536" s="24"/>
      <c r="C536" s="24"/>
      <c r="D536" s="24"/>
      <c r="E536" s="24"/>
      <c r="F536" s="24"/>
      <c r="G536" s="24"/>
      <c r="H536" s="24"/>
      <c r="I536" s="24"/>
      <c r="J536" s="16"/>
      <c r="K536" s="16"/>
      <c r="L536" s="17"/>
      <c r="M536" s="17"/>
      <c r="N536" s="18"/>
      <c r="O536" s="18"/>
      <c r="P536" s="17"/>
      <c r="Q536" s="17"/>
      <c r="R536" s="18"/>
      <c r="S536" s="18"/>
      <c r="T536" s="18"/>
      <c r="U536" s="18"/>
      <c r="V536" s="18"/>
      <c r="W536" s="18"/>
    </row>
    <row r="537" spans="1:23" ht="12.75" hidden="1">
      <c r="A537" s="2"/>
      <c r="B537" s="24"/>
      <c r="C537" s="24"/>
      <c r="D537" s="24"/>
      <c r="E537" s="24"/>
      <c r="F537" s="24"/>
      <c r="G537" s="24"/>
      <c r="H537" s="24"/>
      <c r="I537" s="24"/>
      <c r="J537" s="16"/>
      <c r="K537" s="16"/>
      <c r="L537" s="17"/>
      <c r="M537" s="17"/>
      <c r="N537" s="18"/>
      <c r="O537" s="18"/>
      <c r="P537" s="17"/>
      <c r="Q537" s="17"/>
      <c r="R537" s="18"/>
      <c r="S537" s="18"/>
      <c r="T537" s="18"/>
      <c r="U537" s="18"/>
      <c r="V537" s="18"/>
      <c r="W537" s="18"/>
    </row>
    <row r="538" spans="1:23" ht="12.75" hidden="1">
      <c r="A538" s="2"/>
      <c r="B538" s="24"/>
      <c r="C538" s="24"/>
      <c r="D538" s="24"/>
      <c r="E538" s="24"/>
      <c r="F538" s="24"/>
      <c r="G538" s="24"/>
      <c r="H538" s="24"/>
      <c r="I538" s="24"/>
      <c r="J538" s="16"/>
      <c r="K538" s="16"/>
      <c r="L538" s="17"/>
      <c r="M538" s="17"/>
      <c r="N538" s="18"/>
      <c r="O538" s="18"/>
      <c r="P538" s="17"/>
      <c r="Q538" s="17"/>
      <c r="R538" s="18"/>
      <c r="S538" s="18"/>
      <c r="T538" s="18"/>
      <c r="U538" s="18"/>
      <c r="V538" s="18"/>
      <c r="W538" s="18"/>
    </row>
    <row r="539" spans="1:23" ht="12.75" hidden="1">
      <c r="A539" s="2"/>
      <c r="B539" s="24"/>
      <c r="C539" s="24"/>
      <c r="D539" s="24"/>
      <c r="E539" s="24"/>
      <c r="F539" s="24"/>
      <c r="G539" s="24"/>
      <c r="H539" s="24"/>
      <c r="I539" s="24"/>
      <c r="J539" s="16"/>
      <c r="K539" s="16"/>
      <c r="L539" s="17"/>
      <c r="M539" s="17"/>
      <c r="N539" s="18"/>
      <c r="O539" s="18"/>
      <c r="P539" s="17"/>
      <c r="Q539" s="17"/>
      <c r="R539" s="18"/>
      <c r="S539" s="18"/>
      <c r="T539" s="18"/>
      <c r="U539" s="18"/>
      <c r="V539" s="18"/>
      <c r="W539" s="18"/>
    </row>
    <row r="540" spans="1:23" ht="12.75" hidden="1">
      <c r="A540" s="2"/>
      <c r="B540" s="24"/>
      <c r="C540" s="24"/>
      <c r="D540" s="24"/>
      <c r="E540" s="24"/>
      <c r="F540" s="24"/>
      <c r="G540" s="24"/>
      <c r="H540" s="24"/>
      <c r="I540" s="24"/>
      <c r="J540" s="16"/>
      <c r="K540" s="16"/>
      <c r="L540" s="17"/>
      <c r="M540" s="17"/>
      <c r="N540" s="18"/>
      <c r="O540" s="18"/>
      <c r="P540" s="17"/>
      <c r="Q540" s="17"/>
      <c r="R540" s="18"/>
      <c r="S540" s="18"/>
      <c r="T540" s="18"/>
      <c r="U540" s="18"/>
      <c r="V540" s="18"/>
      <c r="W540" s="18"/>
    </row>
    <row r="541" spans="1:23" ht="12.75" hidden="1">
      <c r="A541" s="2"/>
      <c r="B541" s="24"/>
      <c r="C541" s="24"/>
      <c r="D541" s="24"/>
      <c r="E541" s="24"/>
      <c r="F541" s="24"/>
      <c r="G541" s="24"/>
      <c r="H541" s="24"/>
      <c r="I541" s="24"/>
      <c r="J541" s="16"/>
      <c r="K541" s="16"/>
      <c r="L541" s="17"/>
      <c r="M541" s="17"/>
      <c r="N541" s="18"/>
      <c r="O541" s="18"/>
      <c r="P541" s="17"/>
      <c r="Q541" s="17"/>
      <c r="R541" s="18"/>
      <c r="S541" s="18"/>
      <c r="T541" s="18"/>
      <c r="U541" s="18"/>
      <c r="V541" s="18"/>
      <c r="W541" s="18"/>
    </row>
    <row r="542" spans="1:23" ht="12.75" hidden="1">
      <c r="A542" s="2"/>
      <c r="B542" s="24"/>
      <c r="C542" s="24"/>
      <c r="D542" s="24"/>
      <c r="E542" s="24"/>
      <c r="F542" s="24"/>
      <c r="G542" s="24"/>
      <c r="H542" s="24"/>
      <c r="I542" s="24"/>
      <c r="J542" s="16"/>
      <c r="K542" s="16"/>
      <c r="L542" s="17"/>
      <c r="M542" s="17"/>
      <c r="N542" s="18"/>
      <c r="O542" s="18"/>
      <c r="P542" s="17"/>
      <c r="Q542" s="17"/>
      <c r="R542" s="18"/>
      <c r="S542" s="18"/>
      <c r="T542" s="18"/>
      <c r="U542" s="18"/>
      <c r="V542" s="18"/>
      <c r="W542" s="18"/>
    </row>
    <row r="543" spans="1:23" ht="12.75" hidden="1">
      <c r="A543" s="2"/>
      <c r="B543" s="24"/>
      <c r="C543" s="24"/>
      <c r="D543" s="24"/>
      <c r="E543" s="24"/>
      <c r="F543" s="24"/>
      <c r="G543" s="24"/>
      <c r="H543" s="24"/>
      <c r="I543" s="24"/>
      <c r="J543" s="16"/>
      <c r="K543" s="16"/>
      <c r="L543" s="17"/>
      <c r="M543" s="17"/>
      <c r="N543" s="18"/>
      <c r="O543" s="18"/>
      <c r="P543" s="17"/>
      <c r="Q543" s="17"/>
      <c r="R543" s="18"/>
      <c r="S543" s="18"/>
      <c r="T543" s="18"/>
      <c r="U543" s="18"/>
      <c r="V543" s="18"/>
      <c r="W543" s="18"/>
    </row>
    <row r="544" spans="1:23" ht="12.75" hidden="1">
      <c r="A544" s="2"/>
      <c r="B544" s="24"/>
      <c r="C544" s="24"/>
      <c r="D544" s="24"/>
      <c r="E544" s="24"/>
      <c r="F544" s="24"/>
      <c r="G544" s="24"/>
      <c r="H544" s="24"/>
      <c r="I544" s="24"/>
      <c r="J544" s="16"/>
      <c r="K544" s="16"/>
      <c r="L544" s="17"/>
      <c r="M544" s="17"/>
      <c r="N544" s="18"/>
      <c r="O544" s="18"/>
      <c r="P544" s="17"/>
      <c r="Q544" s="17"/>
      <c r="R544" s="18"/>
      <c r="S544" s="18"/>
      <c r="T544" s="18"/>
      <c r="U544" s="18"/>
      <c r="V544" s="18"/>
      <c r="W544" s="18"/>
    </row>
    <row r="545" spans="1:23" ht="12.75" hidden="1">
      <c r="A545" s="2"/>
      <c r="B545" s="24"/>
      <c r="C545" s="24"/>
      <c r="D545" s="24"/>
      <c r="E545" s="24"/>
      <c r="F545" s="24"/>
      <c r="G545" s="24"/>
      <c r="H545" s="24"/>
      <c r="I545" s="24"/>
      <c r="J545" s="16"/>
      <c r="K545" s="16"/>
      <c r="L545" s="17"/>
      <c r="M545" s="17"/>
      <c r="N545" s="18"/>
      <c r="O545" s="18"/>
      <c r="P545" s="17"/>
      <c r="Q545" s="17"/>
      <c r="R545" s="18"/>
      <c r="S545" s="18"/>
      <c r="T545" s="18"/>
      <c r="U545" s="18"/>
      <c r="V545" s="18"/>
      <c r="W545" s="18"/>
    </row>
    <row r="546" spans="1:23" ht="12.75" hidden="1">
      <c r="A546" s="2"/>
      <c r="B546" s="24"/>
      <c r="C546" s="24"/>
      <c r="D546" s="24"/>
      <c r="E546" s="24"/>
      <c r="F546" s="24"/>
      <c r="G546" s="24"/>
      <c r="H546" s="24"/>
      <c r="I546" s="24"/>
      <c r="J546" s="16"/>
      <c r="K546" s="16"/>
      <c r="L546" s="17"/>
      <c r="M546" s="17"/>
      <c r="N546" s="18"/>
      <c r="O546" s="18"/>
      <c r="P546" s="17"/>
      <c r="Q546" s="17"/>
      <c r="R546" s="18"/>
      <c r="S546" s="18"/>
      <c r="T546" s="18"/>
      <c r="U546" s="18"/>
      <c r="V546" s="18"/>
      <c r="W546" s="18"/>
    </row>
    <row r="547" spans="1:23" ht="12.75" hidden="1">
      <c r="A547" s="2"/>
      <c r="B547" s="24"/>
      <c r="C547" s="24"/>
      <c r="D547" s="24"/>
      <c r="E547" s="24"/>
      <c r="F547" s="24"/>
      <c r="G547" s="24"/>
      <c r="H547" s="24"/>
      <c r="I547" s="24"/>
      <c r="J547" s="16"/>
      <c r="K547" s="16"/>
      <c r="L547" s="17"/>
      <c r="M547" s="17"/>
      <c r="N547" s="18"/>
      <c r="O547" s="18"/>
      <c r="P547" s="17"/>
      <c r="Q547" s="17"/>
      <c r="R547" s="18"/>
      <c r="S547" s="18"/>
      <c r="T547" s="18"/>
      <c r="U547" s="18"/>
      <c r="V547" s="18"/>
      <c r="W547" s="18"/>
    </row>
    <row r="548" spans="1:23" ht="12.75" hidden="1">
      <c r="A548" s="2"/>
      <c r="B548" s="24"/>
      <c r="C548" s="24"/>
      <c r="D548" s="24"/>
      <c r="E548" s="24"/>
      <c r="F548" s="24"/>
      <c r="G548" s="24"/>
      <c r="H548" s="24"/>
      <c r="I548" s="24"/>
      <c r="J548" s="16"/>
      <c r="K548" s="16"/>
      <c r="L548" s="17"/>
      <c r="M548" s="17"/>
      <c r="N548" s="18"/>
      <c r="O548" s="18"/>
      <c r="P548" s="17"/>
      <c r="Q548" s="17"/>
      <c r="R548" s="18"/>
      <c r="S548" s="18"/>
      <c r="T548" s="18"/>
      <c r="U548" s="18"/>
      <c r="V548" s="18"/>
      <c r="W548" s="18"/>
    </row>
    <row r="549" spans="1:23" ht="12.75" hidden="1">
      <c r="A549" s="2"/>
      <c r="B549" s="24"/>
      <c r="C549" s="24"/>
      <c r="D549" s="24"/>
      <c r="E549" s="24"/>
      <c r="F549" s="24"/>
      <c r="G549" s="24"/>
      <c r="H549" s="24"/>
      <c r="I549" s="24"/>
      <c r="J549" s="16"/>
      <c r="K549" s="16"/>
      <c r="L549" s="17"/>
      <c r="M549" s="17"/>
      <c r="N549" s="18"/>
      <c r="O549" s="18"/>
      <c r="P549" s="17"/>
      <c r="Q549" s="17"/>
      <c r="R549" s="18"/>
      <c r="S549" s="18"/>
      <c r="T549" s="18"/>
      <c r="U549" s="18"/>
      <c r="V549" s="18"/>
      <c r="W549" s="18"/>
    </row>
    <row r="550" spans="1:23" ht="12.75" hidden="1">
      <c r="A550" s="2"/>
      <c r="B550" s="24"/>
      <c r="C550" s="24"/>
      <c r="D550" s="24"/>
      <c r="E550" s="24"/>
      <c r="F550" s="24"/>
      <c r="G550" s="24"/>
      <c r="H550" s="24"/>
      <c r="I550" s="24"/>
      <c r="J550" s="16"/>
      <c r="K550" s="16"/>
      <c r="L550" s="17"/>
      <c r="M550" s="17"/>
      <c r="N550" s="18"/>
      <c r="O550" s="18"/>
      <c r="P550" s="17"/>
      <c r="Q550" s="17"/>
      <c r="R550" s="18"/>
      <c r="S550" s="18"/>
      <c r="T550" s="18"/>
      <c r="U550" s="18"/>
      <c r="V550" s="18"/>
      <c r="W550" s="18"/>
    </row>
    <row r="551" spans="1:23" ht="12.75" hidden="1">
      <c r="A551" s="2"/>
      <c r="B551" s="24"/>
      <c r="C551" s="24"/>
      <c r="D551" s="24"/>
      <c r="E551" s="24"/>
      <c r="F551" s="24"/>
      <c r="G551" s="24"/>
      <c r="H551" s="24"/>
      <c r="I551" s="24"/>
      <c r="J551" s="16"/>
      <c r="K551" s="16"/>
      <c r="L551" s="17"/>
      <c r="M551" s="17"/>
      <c r="N551" s="18"/>
      <c r="O551" s="18"/>
      <c r="P551" s="17"/>
      <c r="Q551" s="17"/>
      <c r="R551" s="18"/>
      <c r="S551" s="18"/>
      <c r="T551" s="18"/>
      <c r="U551" s="18"/>
      <c r="V551" s="18"/>
      <c r="W551" s="18"/>
    </row>
    <row r="552" spans="1:23" ht="12.75" hidden="1">
      <c r="A552" s="2"/>
      <c r="B552" s="24"/>
      <c r="C552" s="24"/>
      <c r="D552" s="24"/>
      <c r="E552" s="24"/>
      <c r="F552" s="24"/>
      <c r="G552" s="24"/>
      <c r="H552" s="24"/>
      <c r="I552" s="24"/>
      <c r="J552" s="16"/>
      <c r="K552" s="16"/>
      <c r="L552" s="17"/>
      <c r="M552" s="17"/>
      <c r="N552" s="18"/>
      <c r="O552" s="18"/>
      <c r="P552" s="17"/>
      <c r="Q552" s="17"/>
      <c r="R552" s="18"/>
      <c r="S552" s="18"/>
      <c r="T552" s="18"/>
      <c r="U552" s="18"/>
      <c r="V552" s="18"/>
      <c r="W552" s="18"/>
    </row>
    <row r="553" spans="1:23" ht="12.75" hidden="1">
      <c r="A553" s="2"/>
      <c r="B553" s="24"/>
      <c r="C553" s="24"/>
      <c r="D553" s="24"/>
      <c r="E553" s="24"/>
      <c r="F553" s="24"/>
      <c r="G553" s="24"/>
      <c r="H553" s="24"/>
      <c r="I553" s="24"/>
      <c r="J553" s="16"/>
      <c r="K553" s="16"/>
      <c r="L553" s="17"/>
      <c r="M553" s="17"/>
      <c r="N553" s="18"/>
      <c r="O553" s="18"/>
      <c r="P553" s="17"/>
      <c r="Q553" s="17"/>
      <c r="R553" s="18"/>
      <c r="S553" s="18"/>
      <c r="T553" s="18"/>
      <c r="U553" s="18"/>
      <c r="V553" s="18"/>
      <c r="W553" s="18"/>
    </row>
    <row r="554" spans="1:23" ht="12.75" hidden="1">
      <c r="A554" s="2"/>
      <c r="B554" s="24"/>
      <c r="C554" s="24"/>
      <c r="D554" s="24"/>
      <c r="E554" s="24"/>
      <c r="F554" s="24"/>
      <c r="G554" s="24"/>
      <c r="H554" s="24"/>
      <c r="I554" s="24"/>
      <c r="J554" s="16"/>
      <c r="K554" s="16"/>
      <c r="L554" s="17"/>
      <c r="M554" s="17"/>
      <c r="N554" s="18"/>
      <c r="O554" s="18"/>
      <c r="P554" s="17"/>
      <c r="Q554" s="17"/>
      <c r="R554" s="18"/>
      <c r="S554" s="18"/>
      <c r="T554" s="18"/>
      <c r="U554" s="18"/>
      <c r="V554" s="18"/>
      <c r="W554" s="18"/>
    </row>
    <row r="555" spans="1:23" ht="12.75" hidden="1">
      <c r="A555" s="2"/>
      <c r="B555" s="24"/>
      <c r="C555" s="24"/>
      <c r="D555" s="24"/>
      <c r="E555" s="24"/>
      <c r="F555" s="24"/>
      <c r="G555" s="24"/>
      <c r="H555" s="24"/>
      <c r="I555" s="24"/>
      <c r="J555" s="16"/>
      <c r="K555" s="16"/>
      <c r="L555" s="17"/>
      <c r="M555" s="17"/>
      <c r="N555" s="18"/>
      <c r="O555" s="18"/>
      <c r="P555" s="17"/>
      <c r="Q555" s="17"/>
      <c r="R555" s="18"/>
      <c r="S555" s="18"/>
      <c r="T555" s="18"/>
      <c r="U555" s="18"/>
      <c r="V555" s="18"/>
      <c r="W555" s="18"/>
    </row>
    <row r="556" spans="1:23" ht="12.75" hidden="1">
      <c r="A556" s="2"/>
      <c r="B556" s="24"/>
      <c r="C556" s="24"/>
      <c r="D556" s="24"/>
      <c r="E556" s="24"/>
      <c r="F556" s="24"/>
      <c r="G556" s="24"/>
      <c r="H556" s="24"/>
      <c r="I556" s="24"/>
      <c r="J556" s="16"/>
      <c r="K556" s="16"/>
      <c r="L556" s="17"/>
      <c r="M556" s="17"/>
      <c r="N556" s="18"/>
      <c r="O556" s="18"/>
      <c r="P556" s="17"/>
      <c r="Q556" s="17"/>
      <c r="R556" s="18"/>
      <c r="S556" s="18"/>
      <c r="T556" s="18"/>
      <c r="U556" s="18"/>
      <c r="V556" s="18"/>
      <c r="W556" s="18"/>
    </row>
    <row r="557" spans="1:23" ht="12.75" hidden="1">
      <c r="A557" s="2"/>
      <c r="B557" s="24"/>
      <c r="C557" s="24"/>
      <c r="D557" s="24"/>
      <c r="E557" s="24"/>
      <c r="F557" s="24"/>
      <c r="G557" s="24"/>
      <c r="H557" s="24"/>
      <c r="I557" s="24"/>
      <c r="J557" s="16"/>
      <c r="K557" s="16"/>
      <c r="L557" s="17"/>
      <c r="M557" s="17"/>
      <c r="N557" s="18"/>
      <c r="O557" s="18"/>
      <c r="P557" s="17"/>
      <c r="Q557" s="17"/>
      <c r="R557" s="18"/>
      <c r="S557" s="18"/>
      <c r="T557" s="18"/>
      <c r="U557" s="18"/>
      <c r="V557" s="18"/>
      <c r="W557" s="18"/>
    </row>
    <row r="558" spans="1:23" ht="12.75" hidden="1">
      <c r="A558" s="2"/>
      <c r="B558" s="24"/>
      <c r="C558" s="24"/>
      <c r="D558" s="24"/>
      <c r="E558" s="24"/>
      <c r="F558" s="24"/>
      <c r="G558" s="24"/>
      <c r="H558" s="24"/>
      <c r="I558" s="24"/>
      <c r="J558" s="16"/>
      <c r="K558" s="16"/>
      <c r="L558" s="17"/>
      <c r="M558" s="17"/>
      <c r="N558" s="18"/>
      <c r="O558" s="18"/>
      <c r="P558" s="17"/>
      <c r="Q558" s="17"/>
      <c r="R558" s="18"/>
      <c r="S558" s="18"/>
      <c r="T558" s="18"/>
      <c r="U558" s="18"/>
      <c r="V558" s="18"/>
      <c r="W558" s="18"/>
    </row>
    <row r="559" spans="1:23" ht="26.25" customHeight="1" hidden="1">
      <c r="A559" s="2"/>
      <c r="B559" s="24"/>
      <c r="C559" s="24"/>
      <c r="D559" s="24"/>
      <c r="E559" s="24"/>
      <c r="F559" s="24"/>
      <c r="G559" s="24"/>
      <c r="H559" s="24"/>
      <c r="I559" s="24"/>
      <c r="J559" s="16"/>
      <c r="K559" s="16"/>
      <c r="L559" s="17"/>
      <c r="M559" s="17"/>
      <c r="N559" s="18"/>
      <c r="O559" s="18"/>
      <c r="P559" s="17"/>
      <c r="Q559" s="17"/>
      <c r="R559" s="18"/>
      <c r="S559" s="18"/>
      <c r="T559" s="18"/>
      <c r="U559" s="18"/>
      <c r="V559" s="18"/>
      <c r="W559" s="18"/>
    </row>
    <row r="560" spans="1:23" ht="12.75" hidden="1">
      <c r="A560" s="2"/>
      <c r="B560" s="24"/>
      <c r="C560" s="24"/>
      <c r="D560" s="24"/>
      <c r="E560" s="24"/>
      <c r="F560" s="24"/>
      <c r="G560" s="24"/>
      <c r="H560" s="24"/>
      <c r="I560" s="24"/>
      <c r="J560" s="16"/>
      <c r="K560" s="16"/>
      <c r="L560" s="17"/>
      <c r="M560" s="17"/>
      <c r="N560" s="18"/>
      <c r="O560" s="18"/>
      <c r="P560" s="17"/>
      <c r="Q560" s="17"/>
      <c r="R560" s="18"/>
      <c r="S560" s="18"/>
      <c r="T560" s="18"/>
      <c r="U560" s="18"/>
      <c r="V560" s="18"/>
      <c r="W560" s="18"/>
    </row>
    <row r="561" spans="1:23" ht="12.75" hidden="1">
      <c r="A561" s="2"/>
      <c r="B561" s="24"/>
      <c r="C561" s="24"/>
      <c r="D561" s="24"/>
      <c r="E561" s="24"/>
      <c r="F561" s="24"/>
      <c r="G561" s="24"/>
      <c r="H561" s="24"/>
      <c r="I561" s="24"/>
      <c r="J561" s="16"/>
      <c r="K561" s="16"/>
      <c r="L561" s="17"/>
      <c r="M561" s="17"/>
      <c r="N561" s="18"/>
      <c r="O561" s="18"/>
      <c r="P561" s="17"/>
      <c r="Q561" s="17"/>
      <c r="R561" s="18"/>
      <c r="S561" s="18"/>
      <c r="T561" s="18"/>
      <c r="U561" s="18"/>
      <c r="V561" s="18"/>
      <c r="W561" s="18"/>
    </row>
    <row r="562" spans="1:23" ht="12.75" hidden="1">
      <c r="A562" s="2"/>
      <c r="B562" s="24"/>
      <c r="C562" s="24"/>
      <c r="D562" s="24"/>
      <c r="E562" s="24"/>
      <c r="F562" s="24"/>
      <c r="G562" s="24"/>
      <c r="H562" s="24"/>
      <c r="I562" s="24"/>
      <c r="J562" s="16"/>
      <c r="K562" s="16"/>
      <c r="L562" s="17"/>
      <c r="M562" s="17"/>
      <c r="N562" s="18"/>
      <c r="O562" s="18"/>
      <c r="P562" s="17"/>
      <c r="Q562" s="17"/>
      <c r="R562" s="18"/>
      <c r="S562" s="18"/>
      <c r="T562" s="18"/>
      <c r="U562" s="18"/>
      <c r="V562" s="18"/>
      <c r="W562" s="18"/>
    </row>
    <row r="563" spans="1:23" ht="12.75" hidden="1">
      <c r="A563" s="2"/>
      <c r="B563" s="24"/>
      <c r="C563" s="24"/>
      <c r="D563" s="24"/>
      <c r="E563" s="24"/>
      <c r="F563" s="24"/>
      <c r="G563" s="24"/>
      <c r="H563" s="24"/>
      <c r="I563" s="24"/>
      <c r="J563" s="16"/>
      <c r="K563" s="16"/>
      <c r="L563" s="17"/>
      <c r="M563" s="17"/>
      <c r="N563" s="18"/>
      <c r="O563" s="18"/>
      <c r="P563" s="17"/>
      <c r="Q563" s="17"/>
      <c r="R563" s="18"/>
      <c r="S563" s="18"/>
      <c r="T563" s="18"/>
      <c r="U563" s="18"/>
      <c r="V563" s="18"/>
      <c r="W563" s="18"/>
    </row>
    <row r="564" spans="1:23" ht="12.75" hidden="1">
      <c r="A564" s="2"/>
      <c r="B564" s="24"/>
      <c r="C564" s="24"/>
      <c r="D564" s="24"/>
      <c r="E564" s="24"/>
      <c r="F564" s="24"/>
      <c r="G564" s="24"/>
      <c r="H564" s="24"/>
      <c r="I564" s="24"/>
      <c r="J564" s="16"/>
      <c r="K564" s="16"/>
      <c r="L564" s="17"/>
      <c r="M564" s="17"/>
      <c r="N564" s="18"/>
      <c r="O564" s="18"/>
      <c r="P564" s="17"/>
      <c r="Q564" s="17"/>
      <c r="R564" s="18"/>
      <c r="S564" s="18"/>
      <c r="T564" s="18"/>
      <c r="U564" s="18"/>
      <c r="V564" s="18"/>
      <c r="W564" s="18"/>
    </row>
    <row r="565" spans="1:23" ht="12.75" hidden="1">
      <c r="A565" s="2"/>
      <c r="B565" s="24"/>
      <c r="C565" s="24"/>
      <c r="D565" s="24"/>
      <c r="E565" s="24"/>
      <c r="F565" s="24"/>
      <c r="G565" s="24"/>
      <c r="H565" s="24"/>
      <c r="I565" s="24"/>
      <c r="J565" s="16"/>
      <c r="K565" s="16"/>
      <c r="L565" s="17"/>
      <c r="M565" s="17"/>
      <c r="N565" s="18"/>
      <c r="O565" s="18"/>
      <c r="P565" s="17"/>
      <c r="Q565" s="17"/>
      <c r="R565" s="18"/>
      <c r="S565" s="18"/>
      <c r="T565" s="18"/>
      <c r="U565" s="18"/>
      <c r="V565" s="18"/>
      <c r="W565" s="18"/>
    </row>
    <row r="566" spans="1:23" ht="12.75" hidden="1">
      <c r="A566" s="2"/>
      <c r="B566" s="24"/>
      <c r="C566" s="24"/>
      <c r="D566" s="24"/>
      <c r="E566" s="24"/>
      <c r="F566" s="24"/>
      <c r="G566" s="24"/>
      <c r="H566" s="24"/>
      <c r="I566" s="24"/>
      <c r="J566" s="16"/>
      <c r="K566" s="16"/>
      <c r="L566" s="17"/>
      <c r="M566" s="17"/>
      <c r="N566" s="18"/>
      <c r="O566" s="18"/>
      <c r="P566" s="17"/>
      <c r="Q566" s="17"/>
      <c r="R566" s="18"/>
      <c r="S566" s="18"/>
      <c r="T566" s="18"/>
      <c r="U566" s="18"/>
      <c r="V566" s="18"/>
      <c r="W566" s="18"/>
    </row>
    <row r="567" spans="1:23" ht="12.75" hidden="1">
      <c r="A567" s="2"/>
      <c r="B567" s="24"/>
      <c r="C567" s="24"/>
      <c r="D567" s="24"/>
      <c r="E567" s="24"/>
      <c r="F567" s="24"/>
      <c r="G567" s="24"/>
      <c r="H567" s="24"/>
      <c r="I567" s="24"/>
      <c r="J567" s="16"/>
      <c r="K567" s="16"/>
      <c r="L567" s="17"/>
      <c r="M567" s="17"/>
      <c r="N567" s="18"/>
      <c r="O567" s="18"/>
      <c r="P567" s="17"/>
      <c r="Q567" s="17"/>
      <c r="R567" s="18"/>
      <c r="S567" s="18"/>
      <c r="T567" s="18"/>
      <c r="U567" s="18"/>
      <c r="V567" s="18"/>
      <c r="W567" s="18"/>
    </row>
    <row r="568" spans="1:23" ht="12.75" hidden="1">
      <c r="A568" s="2"/>
      <c r="B568" s="24"/>
      <c r="C568" s="24"/>
      <c r="D568" s="24"/>
      <c r="E568" s="24"/>
      <c r="F568" s="24"/>
      <c r="G568" s="24"/>
      <c r="H568" s="24"/>
      <c r="I568" s="24"/>
      <c r="J568" s="16"/>
      <c r="K568" s="16"/>
      <c r="L568" s="17"/>
      <c r="M568" s="17"/>
      <c r="N568" s="18"/>
      <c r="O568" s="18"/>
      <c r="P568" s="17"/>
      <c r="Q568" s="17"/>
      <c r="R568" s="18"/>
      <c r="S568" s="18"/>
      <c r="T568" s="18"/>
      <c r="U568" s="18"/>
      <c r="V568" s="18"/>
      <c r="W568" s="18"/>
    </row>
    <row r="569" spans="1:23" ht="12.75" hidden="1">
      <c r="A569" s="2"/>
      <c r="B569" s="24"/>
      <c r="C569" s="24"/>
      <c r="D569" s="24"/>
      <c r="E569" s="24"/>
      <c r="F569" s="24"/>
      <c r="G569" s="24"/>
      <c r="H569" s="24"/>
      <c r="I569" s="24"/>
      <c r="J569" s="16"/>
      <c r="K569" s="16"/>
      <c r="L569" s="17"/>
      <c r="M569" s="17"/>
      <c r="N569" s="18"/>
      <c r="O569" s="18"/>
      <c r="P569" s="17"/>
      <c r="Q569" s="17"/>
      <c r="R569" s="18"/>
      <c r="S569" s="18"/>
      <c r="T569" s="18"/>
      <c r="U569" s="18"/>
      <c r="V569" s="18"/>
      <c r="W569" s="18"/>
    </row>
    <row r="570" spans="1:23" ht="25.5" customHeight="1" hidden="1">
      <c r="A570" s="2"/>
      <c r="B570" s="24"/>
      <c r="C570" s="24"/>
      <c r="D570" s="24"/>
      <c r="E570" s="24"/>
      <c r="F570" s="24"/>
      <c r="G570" s="24"/>
      <c r="H570" s="24"/>
      <c r="I570" s="24"/>
      <c r="J570" s="16"/>
      <c r="K570" s="16"/>
      <c r="L570" s="17"/>
      <c r="M570" s="17"/>
      <c r="N570" s="18"/>
      <c r="O570" s="18"/>
      <c r="P570" s="17"/>
      <c r="Q570" s="17"/>
      <c r="R570" s="18"/>
      <c r="S570" s="18"/>
      <c r="T570" s="18"/>
      <c r="U570" s="18"/>
      <c r="V570" s="18"/>
      <c r="W570" s="18"/>
    </row>
    <row r="571" spans="1:23" ht="12.75" hidden="1">
      <c r="A571" s="2"/>
      <c r="B571" s="24"/>
      <c r="C571" s="24"/>
      <c r="D571" s="24"/>
      <c r="E571" s="24"/>
      <c r="F571" s="24"/>
      <c r="G571" s="24"/>
      <c r="H571" s="24"/>
      <c r="I571" s="24"/>
      <c r="J571" s="16"/>
      <c r="K571" s="16"/>
      <c r="L571" s="17"/>
      <c r="M571" s="17"/>
      <c r="N571" s="18"/>
      <c r="O571" s="18"/>
      <c r="P571" s="17"/>
      <c r="Q571" s="17"/>
      <c r="R571" s="18"/>
      <c r="S571" s="18"/>
      <c r="T571" s="18"/>
      <c r="U571" s="18"/>
      <c r="V571" s="18"/>
      <c r="W571" s="18"/>
    </row>
    <row r="572" spans="1:23" ht="12.75" hidden="1">
      <c r="A572" s="2"/>
      <c r="B572" s="24"/>
      <c r="C572" s="24"/>
      <c r="D572" s="24"/>
      <c r="E572" s="24"/>
      <c r="F572" s="24"/>
      <c r="G572" s="24"/>
      <c r="H572" s="24"/>
      <c r="I572" s="24"/>
      <c r="J572" s="16"/>
      <c r="K572" s="16"/>
      <c r="L572" s="17"/>
      <c r="M572" s="17"/>
      <c r="N572" s="18"/>
      <c r="O572" s="18"/>
      <c r="P572" s="17"/>
      <c r="Q572" s="17"/>
      <c r="R572" s="18"/>
      <c r="S572" s="18"/>
      <c r="T572" s="18"/>
      <c r="U572" s="18"/>
      <c r="V572" s="18"/>
      <c r="W572" s="18"/>
    </row>
    <row r="573" spans="1:23" ht="12.75" hidden="1">
      <c r="A573" s="2"/>
      <c r="B573" s="24"/>
      <c r="C573" s="24"/>
      <c r="D573" s="24"/>
      <c r="E573" s="24"/>
      <c r="F573" s="24"/>
      <c r="G573" s="24"/>
      <c r="H573" s="24"/>
      <c r="I573" s="24"/>
      <c r="J573" s="16"/>
      <c r="K573" s="16"/>
      <c r="L573" s="17"/>
      <c r="M573" s="17"/>
      <c r="N573" s="18"/>
      <c r="O573" s="18"/>
      <c r="P573" s="17"/>
      <c r="Q573" s="17"/>
      <c r="R573" s="18"/>
      <c r="S573" s="18"/>
      <c r="T573" s="18"/>
      <c r="U573" s="18"/>
      <c r="V573" s="18"/>
      <c r="W573" s="18"/>
    </row>
    <row r="574" spans="1:23" ht="26.25" customHeight="1" hidden="1">
      <c r="A574" s="2"/>
      <c r="B574" s="24"/>
      <c r="C574" s="24"/>
      <c r="D574" s="24"/>
      <c r="E574" s="24"/>
      <c r="F574" s="24"/>
      <c r="G574" s="24"/>
      <c r="H574" s="24"/>
      <c r="I574" s="24"/>
      <c r="J574" s="16"/>
      <c r="K574" s="16"/>
      <c r="L574" s="17"/>
      <c r="M574" s="17"/>
      <c r="N574" s="18"/>
      <c r="O574" s="18"/>
      <c r="P574" s="17"/>
      <c r="Q574" s="17"/>
      <c r="R574" s="18"/>
      <c r="S574" s="18"/>
      <c r="T574" s="18"/>
      <c r="U574" s="18"/>
      <c r="V574" s="18"/>
      <c r="W574" s="18"/>
    </row>
    <row r="575" spans="1:23" ht="12.75" hidden="1">
      <c r="A575" s="2"/>
      <c r="B575" s="24"/>
      <c r="C575" s="24"/>
      <c r="D575" s="24"/>
      <c r="E575" s="24"/>
      <c r="F575" s="24"/>
      <c r="G575" s="24"/>
      <c r="H575" s="24"/>
      <c r="I575" s="24"/>
      <c r="J575" s="16"/>
      <c r="K575" s="16"/>
      <c r="L575" s="17"/>
      <c r="M575" s="17"/>
      <c r="N575" s="18"/>
      <c r="O575" s="18"/>
      <c r="P575" s="17"/>
      <c r="Q575" s="17"/>
      <c r="R575" s="18"/>
      <c r="S575" s="18"/>
      <c r="T575" s="18"/>
      <c r="U575" s="18"/>
      <c r="V575" s="18"/>
      <c r="W575" s="18"/>
    </row>
    <row r="576" spans="1:23" ht="12.75" hidden="1">
      <c r="A576" s="2"/>
      <c r="B576" s="24"/>
      <c r="C576" s="24"/>
      <c r="D576" s="24"/>
      <c r="E576" s="24"/>
      <c r="F576" s="24"/>
      <c r="G576" s="24"/>
      <c r="H576" s="24"/>
      <c r="I576" s="24"/>
      <c r="J576" s="16"/>
      <c r="K576" s="16"/>
      <c r="L576" s="17"/>
      <c r="M576" s="17"/>
      <c r="N576" s="18"/>
      <c r="O576" s="18"/>
      <c r="P576" s="17"/>
      <c r="Q576" s="17"/>
      <c r="R576" s="18"/>
      <c r="S576" s="18"/>
      <c r="T576" s="18"/>
      <c r="U576" s="18"/>
      <c r="V576" s="18"/>
      <c r="W576" s="18"/>
    </row>
    <row r="577" spans="1:23" ht="12.75" hidden="1">
      <c r="A577" s="2"/>
      <c r="B577" s="24"/>
      <c r="C577" s="24"/>
      <c r="D577" s="24"/>
      <c r="E577" s="24"/>
      <c r="F577" s="24"/>
      <c r="G577" s="24"/>
      <c r="H577" s="24"/>
      <c r="I577" s="24"/>
      <c r="J577" s="16"/>
      <c r="K577" s="16"/>
      <c r="L577" s="17"/>
      <c r="M577" s="17"/>
      <c r="N577" s="18"/>
      <c r="O577" s="18"/>
      <c r="P577" s="17"/>
      <c r="Q577" s="17"/>
      <c r="R577" s="18"/>
      <c r="S577" s="18"/>
      <c r="T577" s="18"/>
      <c r="U577" s="18"/>
      <c r="V577" s="18"/>
      <c r="W577" s="18"/>
    </row>
    <row r="578" spans="1:23" ht="12.75" hidden="1">
      <c r="A578" s="2"/>
      <c r="B578" s="24"/>
      <c r="C578" s="24"/>
      <c r="D578" s="24"/>
      <c r="E578" s="24"/>
      <c r="F578" s="24"/>
      <c r="G578" s="24"/>
      <c r="H578" s="24"/>
      <c r="I578" s="24"/>
      <c r="J578" s="16"/>
      <c r="K578" s="16"/>
      <c r="L578" s="17"/>
      <c r="M578" s="17"/>
      <c r="N578" s="18"/>
      <c r="O578" s="18"/>
      <c r="P578" s="17"/>
      <c r="Q578" s="17"/>
      <c r="R578" s="18"/>
      <c r="S578" s="18"/>
      <c r="T578" s="18"/>
      <c r="U578" s="18"/>
      <c r="V578" s="18"/>
      <c r="W578" s="18"/>
    </row>
    <row r="579" spans="1:23" ht="12.75" hidden="1">
      <c r="A579" s="2"/>
      <c r="B579" s="24"/>
      <c r="C579" s="24"/>
      <c r="D579" s="24"/>
      <c r="E579" s="24"/>
      <c r="F579" s="24"/>
      <c r="G579" s="24"/>
      <c r="H579" s="24"/>
      <c r="I579" s="24"/>
      <c r="J579" s="16"/>
      <c r="K579" s="16"/>
      <c r="L579" s="17"/>
      <c r="M579" s="17"/>
      <c r="N579" s="18"/>
      <c r="O579" s="18"/>
      <c r="P579" s="17"/>
      <c r="Q579" s="17"/>
      <c r="R579" s="18"/>
      <c r="S579" s="18"/>
      <c r="T579" s="18"/>
      <c r="U579" s="18"/>
      <c r="V579" s="18"/>
      <c r="W579" s="18"/>
    </row>
    <row r="580" spans="1:23" ht="12.75" hidden="1">
      <c r="A580" s="3"/>
      <c r="B580" s="25"/>
      <c r="C580" s="25"/>
      <c r="D580" s="25"/>
      <c r="E580" s="25"/>
      <c r="F580" s="25"/>
      <c r="G580" s="25"/>
      <c r="H580" s="25"/>
      <c r="I580" s="25"/>
      <c r="J580" s="26"/>
      <c r="K580" s="26"/>
      <c r="L580" s="27"/>
      <c r="M580" s="27"/>
      <c r="N580" s="28"/>
      <c r="O580" s="28"/>
      <c r="P580" s="27"/>
      <c r="Q580" s="27"/>
      <c r="R580" s="28"/>
      <c r="S580" s="28"/>
      <c r="T580" s="28"/>
      <c r="U580" s="28"/>
      <c r="V580" s="28"/>
      <c r="W580" s="28"/>
    </row>
    <row r="581" spans="1:23" ht="24" customHeight="1" hidden="1">
      <c r="A581" s="2"/>
      <c r="B581" s="24"/>
      <c r="C581" s="24"/>
      <c r="D581" s="24"/>
      <c r="E581" s="24"/>
      <c r="F581" s="24"/>
      <c r="G581" s="24"/>
      <c r="H581" s="24"/>
      <c r="I581" s="24"/>
      <c r="J581" s="16"/>
      <c r="K581" s="16"/>
      <c r="L581" s="17"/>
      <c r="M581" s="17"/>
      <c r="N581" s="15"/>
      <c r="O581" s="15"/>
      <c r="P581" s="17"/>
      <c r="Q581" s="17"/>
      <c r="R581" s="18"/>
      <c r="S581" s="18"/>
      <c r="T581" s="18"/>
      <c r="U581" s="18"/>
      <c r="V581" s="18"/>
      <c r="W581" s="18"/>
    </row>
    <row r="582" spans="1:23" ht="27.75" customHeight="1" hidden="1">
      <c r="A582" s="2"/>
      <c r="B582" s="24"/>
      <c r="C582" s="24"/>
      <c r="D582" s="24"/>
      <c r="E582" s="24"/>
      <c r="F582" s="24"/>
      <c r="G582" s="24"/>
      <c r="H582" s="24"/>
      <c r="I582" s="24"/>
      <c r="J582" s="16"/>
      <c r="K582" s="16"/>
      <c r="L582" s="17"/>
      <c r="M582" s="17"/>
      <c r="N582" s="15"/>
      <c r="O582" s="15"/>
      <c r="P582" s="17"/>
      <c r="Q582" s="17"/>
      <c r="R582" s="18"/>
      <c r="S582" s="18"/>
      <c r="T582" s="18"/>
      <c r="U582" s="18"/>
      <c r="V582" s="18"/>
      <c r="W582" s="18"/>
    </row>
    <row r="583" spans="1:23" ht="12.75" hidden="1">
      <c r="A583" s="2"/>
      <c r="B583" s="24"/>
      <c r="C583" s="24"/>
      <c r="D583" s="24"/>
      <c r="E583" s="24"/>
      <c r="F583" s="24"/>
      <c r="G583" s="24"/>
      <c r="H583" s="24"/>
      <c r="I583" s="24"/>
      <c r="J583" s="16"/>
      <c r="K583" s="16"/>
      <c r="L583" s="17"/>
      <c r="M583" s="17"/>
      <c r="N583" s="15"/>
      <c r="O583" s="15"/>
      <c r="P583" s="17"/>
      <c r="Q583" s="17"/>
      <c r="R583" s="18"/>
      <c r="S583" s="18"/>
      <c r="T583" s="18"/>
      <c r="U583" s="18"/>
      <c r="V583" s="18"/>
      <c r="W583" s="18"/>
    </row>
    <row r="584" spans="1:23" ht="12.75" hidden="1">
      <c r="A584" s="2"/>
      <c r="B584" s="24"/>
      <c r="C584" s="24"/>
      <c r="D584" s="24"/>
      <c r="E584" s="24"/>
      <c r="F584" s="24"/>
      <c r="G584" s="24"/>
      <c r="H584" s="24"/>
      <c r="I584" s="24"/>
      <c r="J584" s="16"/>
      <c r="K584" s="16"/>
      <c r="L584" s="17"/>
      <c r="M584" s="17"/>
      <c r="N584" s="15"/>
      <c r="O584" s="15"/>
      <c r="P584" s="17"/>
      <c r="Q584" s="17"/>
      <c r="R584" s="18"/>
      <c r="S584" s="18"/>
      <c r="T584" s="18"/>
      <c r="U584" s="18"/>
      <c r="V584" s="18"/>
      <c r="W584" s="18"/>
    </row>
    <row r="585" spans="1:23" ht="12.75" hidden="1">
      <c r="A585" s="2"/>
      <c r="B585" s="24"/>
      <c r="C585" s="24"/>
      <c r="D585" s="24"/>
      <c r="E585" s="24"/>
      <c r="F585" s="24"/>
      <c r="G585" s="24"/>
      <c r="H585" s="24"/>
      <c r="I585" s="24"/>
      <c r="J585" s="16"/>
      <c r="K585" s="16"/>
      <c r="L585" s="17"/>
      <c r="M585" s="17"/>
      <c r="N585" s="18"/>
      <c r="O585" s="18"/>
      <c r="P585" s="17"/>
      <c r="Q585" s="17"/>
      <c r="R585" s="18"/>
      <c r="S585" s="18"/>
      <c r="T585" s="18"/>
      <c r="U585" s="18"/>
      <c r="V585" s="18"/>
      <c r="W585" s="18"/>
    </row>
    <row r="586" spans="1:23" ht="27.75" customHeight="1" hidden="1">
      <c r="A586" s="2"/>
      <c r="B586" s="24"/>
      <c r="C586" s="24"/>
      <c r="D586" s="24"/>
      <c r="E586" s="24"/>
      <c r="F586" s="24"/>
      <c r="G586" s="24"/>
      <c r="H586" s="24"/>
      <c r="I586" s="24"/>
      <c r="J586" s="16"/>
      <c r="K586" s="16"/>
      <c r="L586" s="17"/>
      <c r="M586" s="17"/>
      <c r="N586" s="18"/>
      <c r="O586" s="18"/>
      <c r="P586" s="17"/>
      <c r="Q586" s="17"/>
      <c r="R586" s="18"/>
      <c r="S586" s="18"/>
      <c r="T586" s="18"/>
      <c r="U586" s="18"/>
      <c r="V586" s="18"/>
      <c r="W586" s="18"/>
    </row>
    <row r="587" spans="1:23" ht="27.75" customHeight="1" hidden="1">
      <c r="A587" s="2"/>
      <c r="B587" s="24"/>
      <c r="C587" s="24"/>
      <c r="D587" s="24"/>
      <c r="E587" s="24"/>
      <c r="F587" s="24"/>
      <c r="G587" s="24"/>
      <c r="H587" s="24"/>
      <c r="I587" s="24"/>
      <c r="J587" s="16"/>
      <c r="K587" s="16"/>
      <c r="L587" s="17"/>
      <c r="M587" s="17"/>
      <c r="N587" s="18"/>
      <c r="O587" s="18"/>
      <c r="P587" s="17"/>
      <c r="Q587" s="17"/>
      <c r="R587" s="18"/>
      <c r="S587" s="18"/>
      <c r="T587" s="18"/>
      <c r="U587" s="18"/>
      <c r="V587" s="18"/>
      <c r="W587" s="18"/>
    </row>
    <row r="588" spans="1:23" ht="25.5" customHeight="1" hidden="1">
      <c r="A588" s="2"/>
      <c r="B588" s="24"/>
      <c r="C588" s="24"/>
      <c r="D588" s="24"/>
      <c r="E588" s="24"/>
      <c r="F588" s="24"/>
      <c r="G588" s="24"/>
      <c r="H588" s="24"/>
      <c r="I588" s="24"/>
      <c r="J588" s="16"/>
      <c r="K588" s="16"/>
      <c r="L588" s="17"/>
      <c r="M588" s="17"/>
      <c r="N588" s="18"/>
      <c r="O588" s="18"/>
      <c r="P588" s="17"/>
      <c r="Q588" s="17"/>
      <c r="R588" s="18"/>
      <c r="S588" s="18"/>
      <c r="T588" s="18"/>
      <c r="U588" s="18"/>
      <c r="V588" s="18"/>
      <c r="W588" s="18"/>
    </row>
    <row r="589" spans="1:23" ht="26.25" customHeight="1" hidden="1">
      <c r="A589" s="2"/>
      <c r="B589" s="24"/>
      <c r="C589" s="24"/>
      <c r="D589" s="24"/>
      <c r="E589" s="24"/>
      <c r="F589" s="24"/>
      <c r="G589" s="24"/>
      <c r="H589" s="24"/>
      <c r="I589" s="24"/>
      <c r="J589" s="16"/>
      <c r="K589" s="16"/>
      <c r="L589" s="17"/>
      <c r="M589" s="17"/>
      <c r="N589" s="18"/>
      <c r="O589" s="18"/>
      <c r="P589" s="17"/>
      <c r="Q589" s="17"/>
      <c r="R589" s="18"/>
      <c r="S589" s="18"/>
      <c r="T589" s="18"/>
      <c r="U589" s="18"/>
      <c r="V589" s="18"/>
      <c r="W589" s="18"/>
    </row>
    <row r="590" spans="1:23" ht="26.25" customHeight="1" hidden="1">
      <c r="A590" s="2"/>
      <c r="B590" s="24"/>
      <c r="C590" s="24"/>
      <c r="D590" s="24"/>
      <c r="E590" s="24"/>
      <c r="F590" s="24"/>
      <c r="G590" s="24"/>
      <c r="H590" s="24"/>
      <c r="I590" s="24"/>
      <c r="J590" s="16"/>
      <c r="K590" s="16"/>
      <c r="L590" s="17"/>
      <c r="M590" s="17"/>
      <c r="N590" s="18"/>
      <c r="O590" s="18"/>
      <c r="P590" s="17"/>
      <c r="Q590" s="17"/>
      <c r="R590" s="18"/>
      <c r="S590" s="18"/>
      <c r="T590" s="18"/>
      <c r="U590" s="18"/>
      <c r="V590" s="18"/>
      <c r="W590" s="18"/>
    </row>
    <row r="591" spans="1:23" ht="24.75" customHeight="1" hidden="1">
      <c r="A591" s="2"/>
      <c r="B591" s="24"/>
      <c r="C591" s="24"/>
      <c r="D591" s="24"/>
      <c r="E591" s="24"/>
      <c r="F591" s="24"/>
      <c r="G591" s="24"/>
      <c r="H591" s="24"/>
      <c r="I591" s="24"/>
      <c r="J591" s="16"/>
      <c r="K591" s="16"/>
      <c r="L591" s="17"/>
      <c r="M591" s="17"/>
      <c r="N591" s="18"/>
      <c r="O591" s="18"/>
      <c r="P591" s="17"/>
      <c r="Q591" s="17"/>
      <c r="R591" s="18"/>
      <c r="S591" s="18"/>
      <c r="T591" s="18"/>
      <c r="U591" s="18"/>
      <c r="V591" s="18"/>
      <c r="W591" s="18"/>
    </row>
    <row r="592" spans="1:23" ht="12.75" hidden="1">
      <c r="A592" s="2"/>
      <c r="B592" s="24"/>
      <c r="C592" s="24"/>
      <c r="D592" s="24"/>
      <c r="E592" s="24"/>
      <c r="F592" s="24"/>
      <c r="G592" s="24"/>
      <c r="H592" s="24"/>
      <c r="I592" s="24"/>
      <c r="J592" s="16"/>
      <c r="K592" s="16"/>
      <c r="L592" s="17"/>
      <c r="M592" s="17"/>
      <c r="N592" s="18"/>
      <c r="O592" s="18"/>
      <c r="P592" s="17"/>
      <c r="Q592" s="17"/>
      <c r="R592" s="18"/>
      <c r="S592" s="18"/>
      <c r="T592" s="18"/>
      <c r="U592" s="18"/>
      <c r="V592" s="18"/>
      <c r="W592" s="18"/>
    </row>
    <row r="593" spans="1:23" ht="12.75" hidden="1">
      <c r="A593" s="2"/>
      <c r="B593" s="24"/>
      <c r="C593" s="24"/>
      <c r="D593" s="24"/>
      <c r="E593" s="24"/>
      <c r="F593" s="24"/>
      <c r="G593" s="24"/>
      <c r="H593" s="24"/>
      <c r="I593" s="24"/>
      <c r="J593" s="16"/>
      <c r="K593" s="16"/>
      <c r="L593" s="17"/>
      <c r="M593" s="17"/>
      <c r="N593" s="18"/>
      <c r="O593" s="18"/>
      <c r="P593" s="17"/>
      <c r="Q593" s="17"/>
      <c r="R593" s="18"/>
      <c r="S593" s="18"/>
      <c r="T593" s="18"/>
      <c r="U593" s="18"/>
      <c r="V593" s="18"/>
      <c r="W593" s="18"/>
    </row>
    <row r="594" spans="1:23" ht="12.75" hidden="1">
      <c r="A594" s="2"/>
      <c r="B594" s="24"/>
      <c r="C594" s="24"/>
      <c r="D594" s="24"/>
      <c r="E594" s="24"/>
      <c r="F594" s="24"/>
      <c r="G594" s="24"/>
      <c r="H594" s="24"/>
      <c r="I594" s="24"/>
      <c r="J594" s="16"/>
      <c r="K594" s="16"/>
      <c r="L594" s="17"/>
      <c r="M594" s="17"/>
      <c r="N594" s="18"/>
      <c r="O594" s="18"/>
      <c r="P594" s="17"/>
      <c r="Q594" s="17"/>
      <c r="R594" s="18"/>
      <c r="S594" s="18"/>
      <c r="T594" s="18"/>
      <c r="U594" s="18"/>
      <c r="V594" s="18"/>
      <c r="W594" s="18"/>
    </row>
    <row r="595" spans="1:23" ht="12.75" hidden="1">
      <c r="A595" s="2"/>
      <c r="B595" s="24"/>
      <c r="C595" s="24"/>
      <c r="D595" s="24"/>
      <c r="E595" s="24"/>
      <c r="F595" s="24"/>
      <c r="G595" s="24"/>
      <c r="H595" s="24"/>
      <c r="I595" s="24"/>
      <c r="J595" s="16"/>
      <c r="K595" s="16"/>
      <c r="L595" s="17"/>
      <c r="M595" s="17"/>
      <c r="N595" s="18"/>
      <c r="O595" s="18"/>
      <c r="P595" s="17"/>
      <c r="Q595" s="17"/>
      <c r="R595" s="18"/>
      <c r="S595" s="18"/>
      <c r="T595" s="18"/>
      <c r="U595" s="18"/>
      <c r="V595" s="18"/>
      <c r="W595" s="18"/>
    </row>
    <row r="596" spans="1:23" ht="12.75" hidden="1">
      <c r="A596" s="2"/>
      <c r="B596" s="24"/>
      <c r="C596" s="24"/>
      <c r="D596" s="24"/>
      <c r="E596" s="24"/>
      <c r="F596" s="24"/>
      <c r="G596" s="24"/>
      <c r="H596" s="24"/>
      <c r="I596" s="24"/>
      <c r="J596" s="16"/>
      <c r="K596" s="16"/>
      <c r="L596" s="17"/>
      <c r="M596" s="17"/>
      <c r="N596" s="18"/>
      <c r="O596" s="18"/>
      <c r="P596" s="17"/>
      <c r="Q596" s="17"/>
      <c r="R596" s="18"/>
      <c r="S596" s="18"/>
      <c r="T596" s="18"/>
      <c r="U596" s="18"/>
      <c r="V596" s="18"/>
      <c r="W596" s="18"/>
    </row>
    <row r="597" spans="1:23" ht="12.75" hidden="1">
      <c r="A597" s="2"/>
      <c r="B597" s="24"/>
      <c r="C597" s="24"/>
      <c r="D597" s="24"/>
      <c r="E597" s="24"/>
      <c r="F597" s="24"/>
      <c r="G597" s="24"/>
      <c r="H597" s="24"/>
      <c r="I597" s="24"/>
      <c r="J597" s="16"/>
      <c r="K597" s="16"/>
      <c r="L597" s="17"/>
      <c r="M597" s="17"/>
      <c r="N597" s="18"/>
      <c r="O597" s="18"/>
      <c r="P597" s="17"/>
      <c r="Q597" s="17"/>
      <c r="R597" s="18"/>
      <c r="S597" s="18"/>
      <c r="T597" s="18"/>
      <c r="U597" s="18"/>
      <c r="V597" s="18"/>
      <c r="W597" s="18"/>
    </row>
    <row r="598" spans="1:23" ht="12.75" hidden="1">
      <c r="A598" s="2"/>
      <c r="B598" s="24"/>
      <c r="C598" s="24"/>
      <c r="D598" s="24"/>
      <c r="E598" s="24"/>
      <c r="F598" s="24"/>
      <c r="G598" s="24"/>
      <c r="H598" s="24"/>
      <c r="I598" s="24"/>
      <c r="J598" s="16"/>
      <c r="K598" s="16"/>
      <c r="L598" s="17"/>
      <c r="M598" s="17"/>
      <c r="N598" s="18"/>
      <c r="O598" s="18"/>
      <c r="P598" s="17"/>
      <c r="Q598" s="17"/>
      <c r="R598" s="18"/>
      <c r="S598" s="18"/>
      <c r="T598" s="18"/>
      <c r="U598" s="18"/>
      <c r="V598" s="18"/>
      <c r="W598" s="18"/>
    </row>
    <row r="599" spans="1:23" ht="12.75" hidden="1">
      <c r="A599" s="2"/>
      <c r="B599" s="24"/>
      <c r="C599" s="24"/>
      <c r="D599" s="24"/>
      <c r="E599" s="24"/>
      <c r="F599" s="24"/>
      <c r="G599" s="24"/>
      <c r="H599" s="24"/>
      <c r="I599" s="24"/>
      <c r="J599" s="16"/>
      <c r="K599" s="16"/>
      <c r="L599" s="17"/>
      <c r="M599" s="17"/>
      <c r="N599" s="18"/>
      <c r="O599" s="18"/>
      <c r="P599" s="17"/>
      <c r="Q599" s="17"/>
      <c r="R599" s="18"/>
      <c r="S599" s="18"/>
      <c r="T599" s="18"/>
      <c r="U599" s="18"/>
      <c r="V599" s="18"/>
      <c r="W599" s="18"/>
    </row>
    <row r="600" spans="1:23" ht="12.75" hidden="1">
      <c r="A600" s="2"/>
      <c r="B600" s="24"/>
      <c r="C600" s="24"/>
      <c r="D600" s="24"/>
      <c r="E600" s="24"/>
      <c r="F600" s="24"/>
      <c r="G600" s="24"/>
      <c r="H600" s="24"/>
      <c r="I600" s="24"/>
      <c r="J600" s="16"/>
      <c r="K600" s="16"/>
      <c r="L600" s="17"/>
      <c r="M600" s="17"/>
      <c r="N600" s="18"/>
      <c r="O600" s="18"/>
      <c r="P600" s="17"/>
      <c r="Q600" s="17"/>
      <c r="R600" s="18"/>
      <c r="S600" s="18"/>
      <c r="T600" s="18"/>
      <c r="U600" s="18"/>
      <c r="V600" s="18"/>
      <c r="W600" s="18"/>
    </row>
    <row r="601" spans="1:23" ht="25.5" customHeight="1" hidden="1">
      <c r="A601" s="2"/>
      <c r="B601" s="24"/>
      <c r="C601" s="24"/>
      <c r="D601" s="24"/>
      <c r="E601" s="24"/>
      <c r="F601" s="24"/>
      <c r="G601" s="24"/>
      <c r="H601" s="24"/>
      <c r="I601" s="24"/>
      <c r="J601" s="16"/>
      <c r="K601" s="16"/>
      <c r="L601" s="17"/>
      <c r="M601" s="17"/>
      <c r="N601" s="18"/>
      <c r="O601" s="18"/>
      <c r="P601" s="17"/>
      <c r="Q601" s="17"/>
      <c r="R601" s="18"/>
      <c r="S601" s="18"/>
      <c r="T601" s="18"/>
      <c r="U601" s="18"/>
      <c r="V601" s="18"/>
      <c r="W601" s="18"/>
    </row>
    <row r="602" spans="1:23" ht="24.75" customHeight="1" hidden="1">
      <c r="A602" s="2"/>
      <c r="B602" s="24"/>
      <c r="C602" s="24"/>
      <c r="D602" s="24"/>
      <c r="E602" s="24"/>
      <c r="F602" s="24"/>
      <c r="G602" s="24"/>
      <c r="H602" s="24"/>
      <c r="I602" s="24"/>
      <c r="J602" s="16"/>
      <c r="K602" s="16"/>
      <c r="L602" s="17"/>
      <c r="M602" s="17"/>
      <c r="N602" s="18"/>
      <c r="O602" s="18"/>
      <c r="P602" s="17"/>
      <c r="Q602" s="17"/>
      <c r="R602" s="18"/>
      <c r="S602" s="18"/>
      <c r="T602" s="18"/>
      <c r="U602" s="18"/>
      <c r="V602" s="18"/>
      <c r="W602" s="18"/>
    </row>
    <row r="603" spans="1:23" ht="27.75" customHeight="1" hidden="1">
      <c r="A603" s="2"/>
      <c r="B603" s="24"/>
      <c r="C603" s="24"/>
      <c r="D603" s="24"/>
      <c r="E603" s="24"/>
      <c r="F603" s="24"/>
      <c r="G603" s="24"/>
      <c r="H603" s="24"/>
      <c r="I603" s="24"/>
      <c r="J603" s="16"/>
      <c r="K603" s="16"/>
      <c r="L603" s="17"/>
      <c r="M603" s="17"/>
      <c r="N603" s="18"/>
      <c r="O603" s="18"/>
      <c r="P603" s="17"/>
      <c r="Q603" s="17"/>
      <c r="R603" s="18"/>
      <c r="S603" s="18"/>
      <c r="T603" s="18"/>
      <c r="U603" s="18"/>
      <c r="V603" s="18"/>
      <c r="W603" s="18"/>
    </row>
    <row r="604" spans="1:23" ht="27.75" customHeight="1" hidden="1">
      <c r="A604" s="2"/>
      <c r="B604" s="24"/>
      <c r="C604" s="24"/>
      <c r="D604" s="24"/>
      <c r="E604" s="24"/>
      <c r="F604" s="24"/>
      <c r="G604" s="24"/>
      <c r="H604" s="24"/>
      <c r="I604" s="24"/>
      <c r="J604" s="16"/>
      <c r="K604" s="16"/>
      <c r="L604" s="17"/>
      <c r="M604" s="17"/>
      <c r="N604" s="18"/>
      <c r="O604" s="18"/>
      <c r="P604" s="17"/>
      <c r="Q604" s="17"/>
      <c r="R604" s="18"/>
      <c r="S604" s="18"/>
      <c r="T604" s="18"/>
      <c r="U604" s="18"/>
      <c r="V604" s="18"/>
      <c r="W604" s="18"/>
    </row>
    <row r="605" spans="1:23" ht="26.25" customHeight="1" hidden="1">
      <c r="A605" s="2"/>
      <c r="B605" s="24"/>
      <c r="C605" s="24"/>
      <c r="D605" s="24"/>
      <c r="E605" s="24"/>
      <c r="F605" s="24"/>
      <c r="G605" s="24"/>
      <c r="H605" s="24"/>
      <c r="I605" s="24"/>
      <c r="J605" s="16"/>
      <c r="K605" s="16"/>
      <c r="L605" s="17"/>
      <c r="M605" s="17"/>
      <c r="N605" s="18"/>
      <c r="O605" s="18"/>
      <c r="P605" s="17"/>
      <c r="Q605" s="17"/>
      <c r="R605" s="18"/>
      <c r="S605" s="18"/>
      <c r="T605" s="18"/>
      <c r="U605" s="18"/>
      <c r="V605" s="18"/>
      <c r="W605" s="18"/>
    </row>
    <row r="606" spans="1:23" ht="26.25" customHeight="1" hidden="1">
      <c r="A606" s="2"/>
      <c r="B606" s="24"/>
      <c r="C606" s="24"/>
      <c r="D606" s="24"/>
      <c r="E606" s="24"/>
      <c r="F606" s="24"/>
      <c r="G606" s="24"/>
      <c r="H606" s="24"/>
      <c r="I606" s="24"/>
      <c r="J606" s="16"/>
      <c r="K606" s="16"/>
      <c r="L606" s="17"/>
      <c r="M606" s="17"/>
      <c r="N606" s="18"/>
      <c r="O606" s="18"/>
      <c r="P606" s="17"/>
      <c r="Q606" s="17"/>
      <c r="R606" s="18"/>
      <c r="S606" s="18"/>
      <c r="T606" s="18"/>
      <c r="U606" s="18"/>
      <c r="V606" s="18"/>
      <c r="W606" s="18"/>
    </row>
    <row r="607" spans="1:23" ht="25.5" customHeight="1" hidden="1">
      <c r="A607" s="2"/>
      <c r="B607" s="24"/>
      <c r="C607" s="24"/>
      <c r="D607" s="24"/>
      <c r="E607" s="24"/>
      <c r="F607" s="24"/>
      <c r="G607" s="24"/>
      <c r="H607" s="24"/>
      <c r="I607" s="24"/>
      <c r="J607" s="16"/>
      <c r="K607" s="16"/>
      <c r="L607" s="17"/>
      <c r="M607" s="17"/>
      <c r="N607" s="18"/>
      <c r="O607" s="18"/>
      <c r="P607" s="17"/>
      <c r="Q607" s="17"/>
      <c r="R607" s="18"/>
      <c r="S607" s="18"/>
      <c r="T607" s="18"/>
      <c r="U607" s="18"/>
      <c r="V607" s="18"/>
      <c r="W607" s="18"/>
    </row>
    <row r="608" spans="1:23" ht="12.75" hidden="1">
      <c r="A608" s="2"/>
      <c r="B608" s="24"/>
      <c r="C608" s="24"/>
      <c r="D608" s="24"/>
      <c r="E608" s="24"/>
      <c r="F608" s="24"/>
      <c r="G608" s="24"/>
      <c r="H608" s="24"/>
      <c r="I608" s="24"/>
      <c r="J608" s="16"/>
      <c r="K608" s="16"/>
      <c r="L608" s="17"/>
      <c r="M608" s="17"/>
      <c r="N608" s="18"/>
      <c r="O608" s="18"/>
      <c r="P608" s="17"/>
      <c r="Q608" s="17"/>
      <c r="R608" s="18"/>
      <c r="S608" s="18"/>
      <c r="T608" s="18"/>
      <c r="U608" s="18"/>
      <c r="V608" s="18"/>
      <c r="W608" s="18"/>
    </row>
    <row r="609" spans="1:23" ht="12.75" hidden="1">
      <c r="A609" s="2"/>
      <c r="B609" s="24"/>
      <c r="C609" s="24"/>
      <c r="D609" s="24"/>
      <c r="E609" s="24"/>
      <c r="F609" s="24"/>
      <c r="G609" s="24"/>
      <c r="H609" s="24"/>
      <c r="I609" s="24"/>
      <c r="J609" s="16"/>
      <c r="K609" s="16"/>
      <c r="L609" s="17"/>
      <c r="M609" s="17"/>
      <c r="N609" s="18"/>
      <c r="O609" s="18"/>
      <c r="P609" s="17"/>
      <c r="Q609" s="17"/>
      <c r="R609" s="18"/>
      <c r="S609" s="18"/>
      <c r="T609" s="18"/>
      <c r="U609" s="18"/>
      <c r="V609" s="18"/>
      <c r="W609" s="18"/>
    </row>
    <row r="610" spans="1:23" ht="12.75" hidden="1">
      <c r="A610" s="2"/>
      <c r="B610" s="24"/>
      <c r="C610" s="24"/>
      <c r="D610" s="24"/>
      <c r="E610" s="24"/>
      <c r="F610" s="24"/>
      <c r="G610" s="24"/>
      <c r="H610" s="24"/>
      <c r="I610" s="24"/>
      <c r="J610" s="16"/>
      <c r="K610" s="16"/>
      <c r="L610" s="17"/>
      <c r="M610" s="17"/>
      <c r="N610" s="18"/>
      <c r="O610" s="18"/>
      <c r="P610" s="17"/>
      <c r="Q610" s="17"/>
      <c r="R610" s="18"/>
      <c r="S610" s="18"/>
      <c r="T610" s="18"/>
      <c r="U610" s="18"/>
      <c r="V610" s="18"/>
      <c r="W610" s="18"/>
    </row>
    <row r="611" spans="1:23" ht="12.75" hidden="1">
      <c r="A611" s="2"/>
      <c r="B611" s="24"/>
      <c r="C611" s="24"/>
      <c r="D611" s="24"/>
      <c r="E611" s="24"/>
      <c r="F611" s="24"/>
      <c r="G611" s="24"/>
      <c r="H611" s="24"/>
      <c r="I611" s="24"/>
      <c r="J611" s="16"/>
      <c r="K611" s="16"/>
      <c r="L611" s="17"/>
      <c r="M611" s="17"/>
      <c r="N611" s="18"/>
      <c r="O611" s="18"/>
      <c r="P611" s="17"/>
      <c r="Q611" s="17"/>
      <c r="R611" s="18"/>
      <c r="S611" s="18"/>
      <c r="T611" s="18"/>
      <c r="U611" s="18"/>
      <c r="V611" s="18"/>
      <c r="W611" s="18"/>
    </row>
    <row r="612" spans="1:23" ht="12.75" hidden="1">
      <c r="A612" s="2"/>
      <c r="B612" s="24"/>
      <c r="C612" s="24"/>
      <c r="D612" s="24"/>
      <c r="E612" s="24"/>
      <c r="F612" s="24"/>
      <c r="G612" s="24"/>
      <c r="H612" s="24"/>
      <c r="I612" s="24"/>
      <c r="J612" s="16"/>
      <c r="K612" s="16"/>
      <c r="L612" s="17"/>
      <c r="M612" s="17"/>
      <c r="N612" s="18"/>
      <c r="O612" s="18"/>
      <c r="P612" s="17"/>
      <c r="Q612" s="17"/>
      <c r="R612" s="18"/>
      <c r="S612" s="18"/>
      <c r="T612" s="18"/>
      <c r="U612" s="18"/>
      <c r="V612" s="18"/>
      <c r="W612" s="18"/>
    </row>
    <row r="613" spans="1:23" ht="12.75" hidden="1">
      <c r="A613" s="2"/>
      <c r="B613" s="24"/>
      <c r="C613" s="24"/>
      <c r="D613" s="24"/>
      <c r="E613" s="24"/>
      <c r="F613" s="24"/>
      <c r="G613" s="24"/>
      <c r="H613" s="24"/>
      <c r="I613" s="24"/>
      <c r="J613" s="16"/>
      <c r="K613" s="16"/>
      <c r="L613" s="17"/>
      <c r="M613" s="17"/>
      <c r="N613" s="18"/>
      <c r="O613" s="18"/>
      <c r="P613" s="17"/>
      <c r="Q613" s="17"/>
      <c r="R613" s="18"/>
      <c r="S613" s="18"/>
      <c r="T613" s="18"/>
      <c r="U613" s="18"/>
      <c r="V613" s="18"/>
      <c r="W613" s="18"/>
    </row>
    <row r="614" spans="1:23" ht="27.75" customHeight="1" hidden="1">
      <c r="A614" s="2"/>
      <c r="B614" s="24"/>
      <c r="C614" s="24"/>
      <c r="D614" s="24"/>
      <c r="E614" s="24"/>
      <c r="F614" s="24"/>
      <c r="G614" s="24"/>
      <c r="H614" s="24"/>
      <c r="I614" s="24"/>
      <c r="J614" s="16"/>
      <c r="K614" s="16"/>
      <c r="L614" s="17"/>
      <c r="M614" s="17"/>
      <c r="N614" s="18"/>
      <c r="O614" s="18"/>
      <c r="P614" s="17"/>
      <c r="Q614" s="17"/>
      <c r="R614" s="18"/>
      <c r="S614" s="18"/>
      <c r="T614" s="18"/>
      <c r="U614" s="18"/>
      <c r="V614" s="18"/>
      <c r="W614" s="18"/>
    </row>
    <row r="615" spans="1:23" ht="27" customHeight="1" hidden="1">
      <c r="A615" s="2"/>
      <c r="B615" s="24"/>
      <c r="C615" s="24"/>
      <c r="D615" s="24"/>
      <c r="E615" s="24"/>
      <c r="F615" s="24"/>
      <c r="G615" s="24"/>
      <c r="H615" s="24"/>
      <c r="I615" s="24"/>
      <c r="J615" s="16"/>
      <c r="K615" s="16"/>
      <c r="L615" s="17"/>
      <c r="M615" s="17"/>
      <c r="N615" s="18"/>
      <c r="O615" s="18"/>
      <c r="P615" s="17"/>
      <c r="Q615" s="17"/>
      <c r="R615" s="18"/>
      <c r="S615" s="18"/>
      <c r="T615" s="18"/>
      <c r="U615" s="18"/>
      <c r="V615" s="18"/>
      <c r="W615" s="18"/>
    </row>
    <row r="616" spans="1:23" ht="12.75" hidden="1">
      <c r="A616" s="2"/>
      <c r="B616" s="24"/>
      <c r="C616" s="24"/>
      <c r="D616" s="24"/>
      <c r="E616" s="24"/>
      <c r="F616" s="24"/>
      <c r="G616" s="24"/>
      <c r="H616" s="24"/>
      <c r="I616" s="24"/>
      <c r="J616" s="16"/>
      <c r="K616" s="16"/>
      <c r="L616" s="17"/>
      <c r="M616" s="17"/>
      <c r="N616" s="18"/>
      <c r="O616" s="18"/>
      <c r="P616" s="17"/>
      <c r="Q616" s="17"/>
      <c r="R616" s="18"/>
      <c r="S616" s="18"/>
      <c r="T616" s="18"/>
      <c r="U616" s="18"/>
      <c r="V616" s="18"/>
      <c r="W616" s="18"/>
    </row>
    <row r="617" spans="1:23" ht="12.75" hidden="1">
      <c r="A617" s="2"/>
      <c r="B617" s="24"/>
      <c r="C617" s="24"/>
      <c r="D617" s="24"/>
      <c r="E617" s="24"/>
      <c r="F617" s="24"/>
      <c r="G617" s="24"/>
      <c r="H617" s="24"/>
      <c r="I617" s="24"/>
      <c r="J617" s="16"/>
      <c r="K617" s="16"/>
      <c r="L617" s="17"/>
      <c r="M617" s="17"/>
      <c r="N617" s="18"/>
      <c r="O617" s="18"/>
      <c r="P617" s="17"/>
      <c r="Q617" s="17"/>
      <c r="R617" s="18"/>
      <c r="S617" s="18"/>
      <c r="T617" s="18"/>
      <c r="U617" s="18"/>
      <c r="V617" s="18"/>
      <c r="W617" s="18"/>
    </row>
    <row r="618" spans="1:23" ht="12.75" hidden="1">
      <c r="A618" s="2"/>
      <c r="B618" s="24"/>
      <c r="C618" s="24"/>
      <c r="D618" s="24"/>
      <c r="E618" s="24"/>
      <c r="F618" s="24"/>
      <c r="G618" s="24"/>
      <c r="H618" s="24"/>
      <c r="I618" s="24"/>
      <c r="J618" s="16"/>
      <c r="K618" s="16"/>
      <c r="L618" s="17"/>
      <c r="M618" s="17"/>
      <c r="N618" s="18"/>
      <c r="O618" s="18"/>
      <c r="P618" s="17"/>
      <c r="Q618" s="17"/>
      <c r="R618" s="18"/>
      <c r="S618" s="18"/>
      <c r="T618" s="18"/>
      <c r="U618" s="18"/>
      <c r="V618" s="18"/>
      <c r="W618" s="18"/>
    </row>
    <row r="619" spans="1:23" ht="12.75" hidden="1">
      <c r="A619" s="2"/>
      <c r="B619" s="24"/>
      <c r="C619" s="24"/>
      <c r="D619" s="24"/>
      <c r="E619" s="24"/>
      <c r="F619" s="24"/>
      <c r="G619" s="24"/>
      <c r="H619" s="24"/>
      <c r="I619" s="24"/>
      <c r="J619" s="16"/>
      <c r="K619" s="16"/>
      <c r="L619" s="17"/>
      <c r="M619" s="17"/>
      <c r="N619" s="18"/>
      <c r="O619" s="18"/>
      <c r="P619" s="17"/>
      <c r="Q619" s="17"/>
      <c r="R619" s="18"/>
      <c r="S619" s="18"/>
      <c r="T619" s="18"/>
      <c r="U619" s="18"/>
      <c r="V619" s="18"/>
      <c r="W619" s="18"/>
    </row>
    <row r="620" spans="1:23" ht="12.75" hidden="1">
      <c r="A620" s="2"/>
      <c r="B620" s="24"/>
      <c r="C620" s="24"/>
      <c r="D620" s="24"/>
      <c r="E620" s="24"/>
      <c r="F620" s="24"/>
      <c r="G620" s="24"/>
      <c r="H620" s="24"/>
      <c r="I620" s="24"/>
      <c r="J620" s="16"/>
      <c r="K620" s="16"/>
      <c r="L620" s="17"/>
      <c r="M620" s="17"/>
      <c r="N620" s="18"/>
      <c r="O620" s="18"/>
      <c r="P620" s="17"/>
      <c r="Q620" s="17"/>
      <c r="R620" s="18"/>
      <c r="S620" s="18"/>
      <c r="T620" s="18"/>
      <c r="U620" s="18"/>
      <c r="V620" s="18"/>
      <c r="W620" s="18"/>
    </row>
    <row r="621" spans="1:23" ht="25.5" customHeight="1" hidden="1">
      <c r="A621" s="2"/>
      <c r="B621" s="24"/>
      <c r="C621" s="24"/>
      <c r="D621" s="24"/>
      <c r="E621" s="24"/>
      <c r="F621" s="24"/>
      <c r="G621" s="24"/>
      <c r="H621" s="24"/>
      <c r="I621" s="24"/>
      <c r="J621" s="16"/>
      <c r="K621" s="16"/>
      <c r="L621" s="17"/>
      <c r="M621" s="17"/>
      <c r="N621" s="18"/>
      <c r="O621" s="18"/>
      <c r="P621" s="17"/>
      <c r="Q621" s="17"/>
      <c r="R621" s="18"/>
      <c r="S621" s="18"/>
      <c r="T621" s="18"/>
      <c r="U621" s="18"/>
      <c r="V621" s="18"/>
      <c r="W621" s="18"/>
    </row>
    <row r="622" spans="1:23" ht="25.5" customHeight="1" hidden="1">
      <c r="A622" s="2"/>
      <c r="B622" s="24"/>
      <c r="C622" s="24"/>
      <c r="D622" s="24"/>
      <c r="E622" s="24"/>
      <c r="F622" s="24"/>
      <c r="G622" s="24"/>
      <c r="H622" s="24"/>
      <c r="I622" s="24"/>
      <c r="J622" s="16"/>
      <c r="K622" s="16"/>
      <c r="L622" s="17"/>
      <c r="M622" s="17"/>
      <c r="N622" s="18"/>
      <c r="O622" s="18"/>
      <c r="P622" s="17"/>
      <c r="Q622" s="17"/>
      <c r="R622" s="18"/>
      <c r="S622" s="18"/>
      <c r="T622" s="18"/>
      <c r="U622" s="18"/>
      <c r="V622" s="18"/>
      <c r="W622" s="18"/>
    </row>
    <row r="623" spans="1:23" ht="12.75" hidden="1">
      <c r="A623" s="2"/>
      <c r="B623" s="24"/>
      <c r="C623" s="24"/>
      <c r="D623" s="24"/>
      <c r="E623" s="24"/>
      <c r="F623" s="24"/>
      <c r="G623" s="24"/>
      <c r="H623" s="24"/>
      <c r="I623" s="24"/>
      <c r="J623" s="16"/>
      <c r="K623" s="16"/>
      <c r="L623" s="17"/>
      <c r="M623" s="17"/>
      <c r="N623" s="18"/>
      <c r="O623" s="18"/>
      <c r="P623" s="17"/>
      <c r="Q623" s="17"/>
      <c r="R623" s="18"/>
      <c r="S623" s="18"/>
      <c r="T623" s="18"/>
      <c r="U623" s="18"/>
      <c r="V623" s="18"/>
      <c r="W623" s="18"/>
    </row>
    <row r="624" spans="1:23" ht="12.75" hidden="1">
      <c r="A624" s="2"/>
      <c r="B624" s="24"/>
      <c r="C624" s="24"/>
      <c r="D624" s="24"/>
      <c r="E624" s="24"/>
      <c r="F624" s="24"/>
      <c r="G624" s="24"/>
      <c r="H624" s="24"/>
      <c r="I624" s="24"/>
      <c r="J624" s="16"/>
      <c r="K624" s="16"/>
      <c r="L624" s="17"/>
      <c r="M624" s="17"/>
      <c r="N624" s="18"/>
      <c r="O624" s="18"/>
      <c r="P624" s="17"/>
      <c r="Q624" s="17"/>
      <c r="R624" s="18"/>
      <c r="S624" s="18"/>
      <c r="T624" s="18"/>
      <c r="U624" s="18"/>
      <c r="V624" s="18"/>
      <c r="W624" s="18"/>
    </row>
    <row r="625" spans="1:23" ht="12.75" hidden="1">
      <c r="A625" s="2"/>
      <c r="B625" s="24"/>
      <c r="C625" s="24"/>
      <c r="D625" s="24"/>
      <c r="E625" s="24"/>
      <c r="F625" s="24"/>
      <c r="G625" s="24"/>
      <c r="H625" s="24"/>
      <c r="I625" s="24"/>
      <c r="J625" s="16"/>
      <c r="K625" s="16"/>
      <c r="L625" s="17"/>
      <c r="M625" s="17"/>
      <c r="N625" s="18"/>
      <c r="O625" s="18"/>
      <c r="P625" s="17"/>
      <c r="Q625" s="17"/>
      <c r="R625" s="18"/>
      <c r="S625" s="18"/>
      <c r="T625" s="18"/>
      <c r="U625" s="18"/>
      <c r="V625" s="18"/>
      <c r="W625" s="18"/>
    </row>
    <row r="626" spans="1:23" ht="12.75" hidden="1">
      <c r="A626" s="2"/>
      <c r="B626" s="24"/>
      <c r="C626" s="24"/>
      <c r="D626" s="24"/>
      <c r="E626" s="24"/>
      <c r="F626" s="24"/>
      <c r="G626" s="24"/>
      <c r="H626" s="24"/>
      <c r="I626" s="24"/>
      <c r="J626" s="16"/>
      <c r="K626" s="16"/>
      <c r="L626" s="17"/>
      <c r="M626" s="17"/>
      <c r="N626" s="15"/>
      <c r="O626" s="15"/>
      <c r="P626" s="17"/>
      <c r="Q626" s="17"/>
      <c r="R626" s="18"/>
      <c r="S626" s="18"/>
      <c r="T626" s="18"/>
      <c r="U626" s="18"/>
      <c r="V626" s="18"/>
      <c r="W626" s="18"/>
    </row>
    <row r="627" spans="1:23" ht="26.25" customHeight="1" hidden="1">
      <c r="A627" s="2"/>
      <c r="B627" s="24"/>
      <c r="C627" s="24"/>
      <c r="D627" s="24"/>
      <c r="E627" s="24"/>
      <c r="F627" s="24"/>
      <c r="G627" s="24"/>
      <c r="H627" s="24"/>
      <c r="I627" s="24"/>
      <c r="J627" s="16"/>
      <c r="K627" s="16"/>
      <c r="L627" s="17"/>
      <c r="M627" s="17"/>
      <c r="N627" s="18"/>
      <c r="O627" s="18"/>
      <c r="P627" s="17"/>
      <c r="Q627" s="17"/>
      <c r="R627" s="18"/>
      <c r="S627" s="18"/>
      <c r="T627" s="18"/>
      <c r="U627" s="18"/>
      <c r="V627" s="18"/>
      <c r="W627" s="18"/>
    </row>
    <row r="628" spans="1:23" ht="27" customHeight="1" hidden="1">
      <c r="A628" s="2"/>
      <c r="B628" s="24"/>
      <c r="C628" s="24"/>
      <c r="D628" s="24"/>
      <c r="E628" s="24"/>
      <c r="F628" s="24"/>
      <c r="G628" s="24"/>
      <c r="H628" s="24"/>
      <c r="I628" s="24"/>
      <c r="J628" s="16"/>
      <c r="K628" s="16"/>
      <c r="L628" s="17"/>
      <c r="M628" s="17"/>
      <c r="N628" s="18"/>
      <c r="O628" s="18"/>
      <c r="P628" s="17"/>
      <c r="Q628" s="17"/>
      <c r="R628" s="18"/>
      <c r="S628" s="18"/>
      <c r="T628" s="18"/>
      <c r="U628" s="18"/>
      <c r="V628" s="18"/>
      <c r="W628" s="18"/>
    </row>
    <row r="629" spans="1:23" ht="25.5" customHeight="1" hidden="1">
      <c r="A629" s="2"/>
      <c r="B629" s="24"/>
      <c r="C629" s="24"/>
      <c r="D629" s="24"/>
      <c r="E629" s="24"/>
      <c r="F629" s="24"/>
      <c r="G629" s="24"/>
      <c r="H629" s="24"/>
      <c r="I629" s="24"/>
      <c r="J629" s="16"/>
      <c r="K629" s="16"/>
      <c r="L629" s="17"/>
      <c r="M629" s="17"/>
      <c r="N629" s="18"/>
      <c r="O629" s="18"/>
      <c r="P629" s="17"/>
      <c r="Q629" s="17"/>
      <c r="R629" s="18"/>
      <c r="S629" s="18"/>
      <c r="T629" s="18"/>
      <c r="U629" s="18"/>
      <c r="V629" s="18"/>
      <c r="W629" s="18"/>
    </row>
    <row r="630" spans="1:23" ht="27.75" customHeight="1" hidden="1">
      <c r="A630" s="2"/>
      <c r="B630" s="24"/>
      <c r="C630" s="24"/>
      <c r="D630" s="24"/>
      <c r="E630" s="24"/>
      <c r="F630" s="24"/>
      <c r="G630" s="24"/>
      <c r="H630" s="24"/>
      <c r="I630" s="24"/>
      <c r="J630" s="16"/>
      <c r="K630" s="16"/>
      <c r="L630" s="17"/>
      <c r="M630" s="17"/>
      <c r="N630" s="18"/>
      <c r="O630" s="18"/>
      <c r="P630" s="17"/>
      <c r="Q630" s="17"/>
      <c r="R630" s="18"/>
      <c r="S630" s="18"/>
      <c r="T630" s="18"/>
      <c r="U630" s="18"/>
      <c r="V630" s="18"/>
      <c r="W630" s="18"/>
    </row>
    <row r="631" spans="1:23" ht="24.75" customHeight="1" hidden="1">
      <c r="A631" s="2"/>
      <c r="B631" s="24"/>
      <c r="C631" s="24"/>
      <c r="D631" s="24"/>
      <c r="E631" s="24"/>
      <c r="F631" s="24"/>
      <c r="G631" s="24"/>
      <c r="H631" s="24"/>
      <c r="I631" s="24"/>
      <c r="J631" s="16"/>
      <c r="K631" s="16"/>
      <c r="L631" s="17"/>
      <c r="M631" s="17"/>
      <c r="N631" s="18"/>
      <c r="O631" s="18"/>
      <c r="P631" s="17"/>
      <c r="Q631" s="17"/>
      <c r="R631" s="18"/>
      <c r="S631" s="18"/>
      <c r="T631" s="18"/>
      <c r="U631" s="18"/>
      <c r="V631" s="18"/>
      <c r="W631" s="18"/>
    </row>
    <row r="632" spans="1:23" ht="26.25" customHeight="1" hidden="1">
      <c r="A632" s="2"/>
      <c r="B632" s="24"/>
      <c r="C632" s="24"/>
      <c r="D632" s="24"/>
      <c r="E632" s="24"/>
      <c r="F632" s="24"/>
      <c r="G632" s="24"/>
      <c r="H632" s="24"/>
      <c r="I632" s="24"/>
      <c r="J632" s="16"/>
      <c r="K632" s="16"/>
      <c r="L632" s="17"/>
      <c r="M632" s="17"/>
      <c r="N632" s="18"/>
      <c r="O632" s="18"/>
      <c r="P632" s="17"/>
      <c r="Q632" s="17"/>
      <c r="R632" s="18"/>
      <c r="S632" s="18"/>
      <c r="T632" s="18"/>
      <c r="U632" s="18"/>
      <c r="V632" s="18"/>
      <c r="W632" s="18"/>
    </row>
    <row r="633" spans="1:23" ht="26.25" customHeight="1" hidden="1">
      <c r="A633" s="2"/>
      <c r="B633" s="24"/>
      <c r="C633" s="24"/>
      <c r="D633" s="24"/>
      <c r="E633" s="24"/>
      <c r="F633" s="24"/>
      <c r="G633" s="24"/>
      <c r="H633" s="24"/>
      <c r="I633" s="24"/>
      <c r="J633" s="16"/>
      <c r="K633" s="16"/>
      <c r="L633" s="17"/>
      <c r="M633" s="17"/>
      <c r="N633" s="18"/>
      <c r="O633" s="18"/>
      <c r="P633" s="17"/>
      <c r="Q633" s="17"/>
      <c r="R633" s="18"/>
      <c r="S633" s="18"/>
      <c r="T633" s="18"/>
      <c r="U633" s="18"/>
      <c r="V633" s="18"/>
      <c r="W633" s="18"/>
    </row>
    <row r="634" spans="1:23" ht="13.5" customHeight="1" hidden="1">
      <c r="A634" s="2"/>
      <c r="B634" s="24"/>
      <c r="C634" s="24"/>
      <c r="D634" s="24"/>
      <c r="E634" s="24"/>
      <c r="F634" s="24"/>
      <c r="G634" s="24"/>
      <c r="H634" s="24"/>
      <c r="I634" s="24"/>
      <c r="J634" s="16"/>
      <c r="K634" s="16"/>
      <c r="L634" s="17"/>
      <c r="M634" s="17"/>
      <c r="N634" s="18"/>
      <c r="O634" s="18"/>
      <c r="P634" s="17"/>
      <c r="Q634" s="17"/>
      <c r="R634" s="18"/>
      <c r="S634" s="18"/>
      <c r="T634" s="18"/>
      <c r="U634" s="18"/>
      <c r="V634" s="18"/>
      <c r="W634" s="18"/>
    </row>
    <row r="635" spans="1:23" ht="12.75" hidden="1">
      <c r="A635" s="2"/>
      <c r="B635" s="24"/>
      <c r="C635" s="24"/>
      <c r="D635" s="24"/>
      <c r="E635" s="24"/>
      <c r="F635" s="24"/>
      <c r="G635" s="24"/>
      <c r="H635" s="24"/>
      <c r="I635" s="24"/>
      <c r="J635" s="16"/>
      <c r="K635" s="16"/>
      <c r="L635" s="17"/>
      <c r="M635" s="17"/>
      <c r="N635" s="18"/>
      <c r="O635" s="18"/>
      <c r="P635" s="17"/>
      <c r="Q635" s="17"/>
      <c r="R635" s="18"/>
      <c r="S635" s="18"/>
      <c r="T635" s="18"/>
      <c r="U635" s="18"/>
      <c r="V635" s="18"/>
      <c r="W635" s="18"/>
    </row>
    <row r="636" spans="1:23" ht="12.75" hidden="1">
      <c r="A636" s="6"/>
      <c r="B636" s="29"/>
      <c r="C636" s="29"/>
      <c r="D636" s="29"/>
      <c r="E636" s="29"/>
      <c r="F636" s="29"/>
      <c r="G636" s="29"/>
      <c r="H636" s="29"/>
      <c r="I636" s="29"/>
      <c r="J636" s="30"/>
      <c r="K636" s="30"/>
      <c r="L636" s="30"/>
      <c r="M636" s="30"/>
      <c r="N636" s="30"/>
      <c r="O636" s="30"/>
      <c r="P636" s="30"/>
      <c r="Q636" s="30"/>
      <c r="R636" s="31"/>
      <c r="S636" s="31"/>
      <c r="T636" s="31"/>
      <c r="U636" s="31"/>
      <c r="V636" s="31"/>
      <c r="W636" s="31"/>
    </row>
    <row r="637" ht="12.75" hidden="1"/>
    <row r="638" spans="1:26" ht="12.75" hidden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2.75" hidden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2.75" hidden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2.75" hidden="1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</row>
    <row r="642" spans="1:26" ht="12.75" hidden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48"/>
      <c r="N642" s="49"/>
      <c r="O642" s="50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66" customHeight="1" hidden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51"/>
      <c r="N643" s="52"/>
      <c r="O643" s="53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hidden="1">
      <c r="A644" s="5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66"/>
      <c r="N644" s="67"/>
      <c r="O644" s="68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2.75" hidden="1">
      <c r="A645" s="2"/>
      <c r="B645" s="24"/>
      <c r="C645" s="24"/>
      <c r="D645" s="24"/>
      <c r="E645" s="24"/>
      <c r="F645" s="24"/>
      <c r="G645" s="24"/>
      <c r="H645" s="24"/>
      <c r="I645" s="33"/>
      <c r="J645" s="33"/>
      <c r="K645" s="17"/>
      <c r="L645" s="17"/>
      <c r="M645" s="45"/>
      <c r="N645" s="46"/>
      <c r="O645" s="47"/>
      <c r="P645" s="18"/>
      <c r="Q645" s="18"/>
      <c r="R645" s="18"/>
      <c r="S645" s="17"/>
      <c r="T645" s="17"/>
      <c r="U645" s="18"/>
      <c r="V645" s="18"/>
      <c r="W645" s="18"/>
      <c r="X645" s="18"/>
      <c r="Y645" s="18"/>
      <c r="Z645" s="18"/>
    </row>
    <row r="646" spans="1:26" ht="12.75" hidden="1">
      <c r="A646" s="2"/>
      <c r="B646" s="24"/>
      <c r="C646" s="24"/>
      <c r="D646" s="24"/>
      <c r="E646" s="24"/>
      <c r="F646" s="24"/>
      <c r="G646" s="24"/>
      <c r="H646" s="24"/>
      <c r="I646" s="33"/>
      <c r="J646" s="33"/>
      <c r="K646" s="17"/>
      <c r="L646" s="17"/>
      <c r="M646" s="45"/>
      <c r="N646" s="46"/>
      <c r="O646" s="47"/>
      <c r="P646" s="18"/>
      <c r="Q646" s="18"/>
      <c r="R646" s="18"/>
      <c r="S646" s="17"/>
      <c r="T646" s="17"/>
      <c r="U646" s="18"/>
      <c r="V646" s="18"/>
      <c r="W646" s="18"/>
      <c r="X646" s="18"/>
      <c r="Y646" s="18"/>
      <c r="Z646" s="18"/>
    </row>
    <row r="647" spans="1:26" ht="12.75" hidden="1">
      <c r="A647" s="2"/>
      <c r="B647" s="24"/>
      <c r="C647" s="24"/>
      <c r="D647" s="24"/>
      <c r="E647" s="24"/>
      <c r="F647" s="24"/>
      <c r="G647" s="24"/>
      <c r="H647" s="24"/>
      <c r="I647" s="33"/>
      <c r="J647" s="33"/>
      <c r="K647" s="17"/>
      <c r="L647" s="17"/>
      <c r="M647" s="45"/>
      <c r="N647" s="46"/>
      <c r="O647" s="47"/>
      <c r="P647" s="18"/>
      <c r="Q647" s="18"/>
      <c r="R647" s="18"/>
      <c r="S647" s="17"/>
      <c r="T647" s="17"/>
      <c r="U647" s="18"/>
      <c r="V647" s="18"/>
      <c r="W647" s="18"/>
      <c r="X647" s="18"/>
      <c r="Y647" s="18"/>
      <c r="Z647" s="18"/>
    </row>
    <row r="648" spans="1:26" ht="12.75" hidden="1">
      <c r="A648" s="2"/>
      <c r="B648" s="24"/>
      <c r="C648" s="24"/>
      <c r="D648" s="24"/>
      <c r="E648" s="24"/>
      <c r="F648" s="24"/>
      <c r="G648" s="24"/>
      <c r="H648" s="24"/>
      <c r="I648" s="33"/>
      <c r="J648" s="33"/>
      <c r="K648" s="17"/>
      <c r="L648" s="17"/>
      <c r="M648" s="45"/>
      <c r="N648" s="46"/>
      <c r="O648" s="47"/>
      <c r="P648" s="18"/>
      <c r="Q648" s="18"/>
      <c r="R648" s="18"/>
      <c r="S648" s="17"/>
      <c r="T648" s="17"/>
      <c r="U648" s="18"/>
      <c r="V648" s="18"/>
      <c r="W648" s="18"/>
      <c r="X648" s="18"/>
      <c r="Y648" s="18"/>
      <c r="Z648" s="18"/>
    </row>
    <row r="649" spans="1:26" ht="12.75" hidden="1">
      <c r="A649" s="2"/>
      <c r="B649" s="24"/>
      <c r="C649" s="24"/>
      <c r="D649" s="24"/>
      <c r="E649" s="24"/>
      <c r="F649" s="24"/>
      <c r="G649" s="24"/>
      <c r="H649" s="24"/>
      <c r="I649" s="33"/>
      <c r="J649" s="33"/>
      <c r="K649" s="17"/>
      <c r="L649" s="17"/>
      <c r="M649" s="45"/>
      <c r="N649" s="46"/>
      <c r="O649" s="47"/>
      <c r="P649" s="18"/>
      <c r="Q649" s="18"/>
      <c r="R649" s="18"/>
      <c r="S649" s="17"/>
      <c r="T649" s="17"/>
      <c r="U649" s="18"/>
      <c r="V649" s="18"/>
      <c r="W649" s="18"/>
      <c r="X649" s="18"/>
      <c r="Y649" s="18"/>
      <c r="Z649" s="18"/>
    </row>
    <row r="650" spans="1:26" ht="12.75" hidden="1">
      <c r="A650" s="2"/>
      <c r="B650" s="24"/>
      <c r="C650" s="24"/>
      <c r="D650" s="24"/>
      <c r="E650" s="24"/>
      <c r="F650" s="24"/>
      <c r="G650" s="24"/>
      <c r="H650" s="24"/>
      <c r="I650" s="33"/>
      <c r="J650" s="33"/>
      <c r="K650" s="17"/>
      <c r="L650" s="17"/>
      <c r="M650" s="45"/>
      <c r="N650" s="46"/>
      <c r="O650" s="47"/>
      <c r="P650" s="18"/>
      <c r="Q650" s="18"/>
      <c r="R650" s="18"/>
      <c r="S650" s="17"/>
      <c r="T650" s="17"/>
      <c r="U650" s="18"/>
      <c r="V650" s="18"/>
      <c r="W650" s="18"/>
      <c r="X650" s="18"/>
      <c r="Y650" s="18"/>
      <c r="Z650" s="18"/>
    </row>
    <row r="651" spans="1:26" ht="12.75" hidden="1">
      <c r="A651" s="2"/>
      <c r="B651" s="24"/>
      <c r="C651" s="24"/>
      <c r="D651" s="24"/>
      <c r="E651" s="24"/>
      <c r="F651" s="24"/>
      <c r="G651" s="24"/>
      <c r="H651" s="24"/>
      <c r="I651" s="33"/>
      <c r="J651" s="33"/>
      <c r="K651" s="17"/>
      <c r="L651" s="17"/>
      <c r="M651" s="45"/>
      <c r="N651" s="46"/>
      <c r="O651" s="47"/>
      <c r="P651" s="18"/>
      <c r="Q651" s="18"/>
      <c r="R651" s="18"/>
      <c r="S651" s="17"/>
      <c r="T651" s="17"/>
      <c r="U651" s="18"/>
      <c r="V651" s="18"/>
      <c r="W651" s="18"/>
      <c r="X651" s="18"/>
      <c r="Y651" s="18"/>
      <c r="Z651" s="18"/>
    </row>
    <row r="652" spans="1:26" ht="12.75" hidden="1">
      <c r="A652" s="2"/>
      <c r="B652" s="24"/>
      <c r="C652" s="24"/>
      <c r="D652" s="24"/>
      <c r="E652" s="24"/>
      <c r="F652" s="24"/>
      <c r="G652" s="24"/>
      <c r="H652" s="24"/>
      <c r="I652" s="33"/>
      <c r="J652" s="33"/>
      <c r="K652" s="17"/>
      <c r="L652" s="17"/>
      <c r="M652" s="45"/>
      <c r="N652" s="46"/>
      <c r="O652" s="47"/>
      <c r="P652" s="18"/>
      <c r="Q652" s="18"/>
      <c r="R652" s="18"/>
      <c r="S652" s="17"/>
      <c r="T652" s="17"/>
      <c r="U652" s="18"/>
      <c r="V652" s="18"/>
      <c r="W652" s="18"/>
      <c r="X652" s="18"/>
      <c r="Y652" s="18"/>
      <c r="Z652" s="18"/>
    </row>
    <row r="653" spans="1:26" ht="12.75" hidden="1">
      <c r="A653" s="2"/>
      <c r="B653" s="24"/>
      <c r="C653" s="24"/>
      <c r="D653" s="24"/>
      <c r="E653" s="24"/>
      <c r="F653" s="24"/>
      <c r="G653" s="24"/>
      <c r="H653" s="24"/>
      <c r="I653" s="33"/>
      <c r="J653" s="33"/>
      <c r="K653" s="17"/>
      <c r="L653" s="17"/>
      <c r="M653" s="45"/>
      <c r="N653" s="46"/>
      <c r="O653" s="47"/>
      <c r="P653" s="18"/>
      <c r="Q653" s="18"/>
      <c r="R653" s="18"/>
      <c r="S653" s="17"/>
      <c r="T653" s="17"/>
      <c r="U653" s="18"/>
      <c r="V653" s="18"/>
      <c r="W653" s="18"/>
      <c r="X653" s="18"/>
      <c r="Y653" s="18"/>
      <c r="Z653" s="18"/>
    </row>
    <row r="654" spans="1:26" ht="12.75" hidden="1">
      <c r="A654" s="2"/>
      <c r="B654" s="24"/>
      <c r="C654" s="24"/>
      <c r="D654" s="24"/>
      <c r="E654" s="24"/>
      <c r="F654" s="24"/>
      <c r="G654" s="24"/>
      <c r="H654" s="24"/>
      <c r="I654" s="33"/>
      <c r="J654" s="33"/>
      <c r="K654" s="17"/>
      <c r="L654" s="17"/>
      <c r="M654" s="45"/>
      <c r="N654" s="46"/>
      <c r="O654" s="47"/>
      <c r="P654" s="18"/>
      <c r="Q654" s="18"/>
      <c r="R654" s="18"/>
      <c r="S654" s="17"/>
      <c r="T654" s="17"/>
      <c r="U654" s="18"/>
      <c r="V654" s="18"/>
      <c r="W654" s="18"/>
      <c r="X654" s="18"/>
      <c r="Y654" s="18"/>
      <c r="Z654" s="18"/>
    </row>
    <row r="655" spans="1:26" ht="12.75" hidden="1">
      <c r="A655" s="2"/>
      <c r="B655" s="24"/>
      <c r="C655" s="24"/>
      <c r="D655" s="24"/>
      <c r="E655" s="24"/>
      <c r="F655" s="24"/>
      <c r="G655" s="24"/>
      <c r="H655" s="24"/>
      <c r="I655" s="33"/>
      <c r="J655" s="33"/>
      <c r="K655" s="17"/>
      <c r="L655" s="17"/>
      <c r="M655" s="45"/>
      <c r="N655" s="46"/>
      <c r="O655" s="47"/>
      <c r="P655" s="18"/>
      <c r="Q655" s="18"/>
      <c r="R655" s="18"/>
      <c r="S655" s="17"/>
      <c r="T655" s="17"/>
      <c r="U655" s="18"/>
      <c r="V655" s="18"/>
      <c r="W655" s="18"/>
      <c r="X655" s="18"/>
      <c r="Y655" s="18"/>
      <c r="Z655" s="18"/>
    </row>
    <row r="656" spans="1:26" ht="12.75" hidden="1">
      <c r="A656" s="2"/>
      <c r="B656" s="24"/>
      <c r="C656" s="24"/>
      <c r="D656" s="24"/>
      <c r="E656" s="24"/>
      <c r="F656" s="24"/>
      <c r="G656" s="24"/>
      <c r="H656" s="24"/>
      <c r="I656" s="33"/>
      <c r="J656" s="33"/>
      <c r="K656" s="17"/>
      <c r="L656" s="17"/>
      <c r="M656" s="45"/>
      <c r="N656" s="46"/>
      <c r="O656" s="47"/>
      <c r="P656" s="18"/>
      <c r="Q656" s="18"/>
      <c r="R656" s="18"/>
      <c r="S656" s="17"/>
      <c r="T656" s="17"/>
      <c r="U656" s="18"/>
      <c r="V656" s="18"/>
      <c r="W656" s="18"/>
      <c r="X656" s="18"/>
      <c r="Y656" s="18"/>
      <c r="Z656" s="18"/>
    </row>
    <row r="657" spans="1:26" ht="12.75" hidden="1">
      <c r="A657" s="2"/>
      <c r="B657" s="24"/>
      <c r="C657" s="24"/>
      <c r="D657" s="24"/>
      <c r="E657" s="24"/>
      <c r="F657" s="24"/>
      <c r="G657" s="24"/>
      <c r="H657" s="24"/>
      <c r="I657" s="33"/>
      <c r="J657" s="33"/>
      <c r="K657" s="17"/>
      <c r="L657" s="17"/>
      <c r="M657" s="45"/>
      <c r="N657" s="46"/>
      <c r="O657" s="47"/>
      <c r="P657" s="18"/>
      <c r="Q657" s="18"/>
      <c r="R657" s="18"/>
      <c r="S657" s="17"/>
      <c r="T657" s="17"/>
      <c r="U657" s="18"/>
      <c r="V657" s="18"/>
      <c r="W657" s="18"/>
      <c r="X657" s="18"/>
      <c r="Y657" s="18"/>
      <c r="Z657" s="18"/>
    </row>
    <row r="658" spans="1:26" ht="12.75" hidden="1">
      <c r="A658" s="2"/>
      <c r="B658" s="24"/>
      <c r="C658" s="24"/>
      <c r="D658" s="24"/>
      <c r="E658" s="24"/>
      <c r="F658" s="24"/>
      <c r="G658" s="24"/>
      <c r="H658" s="24"/>
      <c r="I658" s="33"/>
      <c r="J658" s="33"/>
      <c r="K658" s="17"/>
      <c r="L658" s="17"/>
      <c r="M658" s="45"/>
      <c r="N658" s="46"/>
      <c r="O658" s="47"/>
      <c r="P658" s="18"/>
      <c r="Q658" s="18"/>
      <c r="R658" s="18"/>
      <c r="S658" s="17"/>
      <c r="T658" s="17"/>
      <c r="U658" s="18"/>
      <c r="V658" s="18"/>
      <c r="W658" s="18"/>
      <c r="X658" s="18"/>
      <c r="Y658" s="18"/>
      <c r="Z658" s="18"/>
    </row>
    <row r="659" spans="1:26" ht="12.75" hidden="1">
      <c r="A659" s="6"/>
      <c r="B659" s="29"/>
      <c r="C659" s="29"/>
      <c r="D659" s="29"/>
      <c r="E659" s="29"/>
      <c r="F659" s="29"/>
      <c r="G659" s="29"/>
      <c r="H659" s="29"/>
      <c r="I659" s="30"/>
      <c r="J659" s="30"/>
      <c r="K659" s="30"/>
      <c r="L659" s="30"/>
      <c r="M659" s="69"/>
      <c r="N659" s="70"/>
      <c r="O659" s="71"/>
      <c r="P659" s="31"/>
      <c r="Q659" s="30"/>
      <c r="R659" s="30"/>
      <c r="S659" s="30"/>
      <c r="T659" s="30"/>
      <c r="U659" s="31"/>
      <c r="V659" s="31"/>
      <c r="W659" s="31"/>
      <c r="X659" s="31"/>
      <c r="Y659" s="31"/>
      <c r="Z659" s="31"/>
    </row>
    <row r="660" ht="12.75" hidden="1"/>
    <row r="661" spans="10:14" ht="12.75" hidden="1">
      <c r="J661" s="9"/>
      <c r="K661" s="9"/>
      <c r="L661" s="9"/>
      <c r="M661" s="9"/>
      <c r="N661" s="9"/>
    </row>
    <row r="662" spans="1:36" ht="12.75" hidden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</row>
    <row r="663" spans="1:36" ht="12.75" hidden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</row>
    <row r="664" spans="1:36" ht="12.75" hidden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</row>
    <row r="665" spans="1:36" ht="12.75" hidden="1">
      <c r="A665" s="72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3"/>
      <c r="R665" s="73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</row>
    <row r="666" spans="1:36" ht="12.75" hidden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12.75" hidden="1">
      <c r="A667" s="55"/>
      <c r="B667" s="48"/>
      <c r="C667" s="49"/>
      <c r="D667" s="49"/>
      <c r="E667" s="49"/>
      <c r="F667" s="50"/>
      <c r="G667" s="45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7"/>
      <c r="AH667" s="48"/>
      <c r="AI667" s="49"/>
      <c r="AJ667" s="50"/>
    </row>
    <row r="668" spans="1:36" ht="12.75" hidden="1">
      <c r="A668" s="56"/>
      <c r="B668" s="58"/>
      <c r="C668" s="59"/>
      <c r="D668" s="59"/>
      <c r="E668" s="59"/>
      <c r="F668" s="60"/>
      <c r="G668" s="48"/>
      <c r="H668" s="49"/>
      <c r="I668" s="50"/>
      <c r="J668" s="48"/>
      <c r="K668" s="49"/>
      <c r="L668" s="49"/>
      <c r="M668" s="50"/>
      <c r="N668" s="48"/>
      <c r="O668" s="50"/>
      <c r="P668" s="75"/>
      <c r="Q668" s="76"/>
      <c r="R668" s="77"/>
      <c r="S668" s="48"/>
      <c r="T668" s="49"/>
      <c r="U668" s="50"/>
      <c r="V668" s="48"/>
      <c r="W668" s="49"/>
      <c r="X668" s="50"/>
      <c r="Y668" s="48"/>
      <c r="Z668" s="49"/>
      <c r="AA668" s="50"/>
      <c r="AB668" s="48"/>
      <c r="AC668" s="49"/>
      <c r="AD668" s="50"/>
      <c r="AE668" s="48"/>
      <c r="AF668" s="49"/>
      <c r="AG668" s="50"/>
      <c r="AH668" s="58"/>
      <c r="AI668" s="59"/>
      <c r="AJ668" s="60"/>
    </row>
    <row r="669" spans="1:36" ht="45.75" customHeight="1" hidden="1">
      <c r="A669" s="57"/>
      <c r="B669" s="51"/>
      <c r="C669" s="52"/>
      <c r="D669" s="52"/>
      <c r="E669" s="52"/>
      <c r="F669" s="53"/>
      <c r="G669" s="51"/>
      <c r="H669" s="52"/>
      <c r="I669" s="53"/>
      <c r="J669" s="51"/>
      <c r="K669" s="52"/>
      <c r="L669" s="52"/>
      <c r="M669" s="53"/>
      <c r="N669" s="51"/>
      <c r="O669" s="53"/>
      <c r="P669" s="78"/>
      <c r="Q669" s="79"/>
      <c r="R669" s="80"/>
      <c r="S669" s="51"/>
      <c r="T669" s="52"/>
      <c r="U669" s="53"/>
      <c r="V669" s="51"/>
      <c r="W669" s="52"/>
      <c r="X669" s="53"/>
      <c r="Y669" s="51"/>
      <c r="Z669" s="52"/>
      <c r="AA669" s="53"/>
      <c r="AB669" s="51"/>
      <c r="AC669" s="52"/>
      <c r="AD669" s="53"/>
      <c r="AE669" s="51"/>
      <c r="AF669" s="52"/>
      <c r="AG669" s="53"/>
      <c r="AH669" s="51"/>
      <c r="AI669" s="52"/>
      <c r="AJ669" s="53"/>
    </row>
    <row r="670" spans="1:36" ht="12.75" hidden="1">
      <c r="A670" s="4"/>
      <c r="B670" s="54"/>
      <c r="C670" s="54"/>
      <c r="D670" s="54"/>
      <c r="E670" s="54"/>
      <c r="F670" s="54"/>
      <c r="G670" s="54"/>
      <c r="H670" s="54"/>
      <c r="I670" s="54"/>
      <c r="J670" s="81"/>
      <c r="K670" s="82"/>
      <c r="L670" s="82"/>
      <c r="M670" s="83"/>
      <c r="N670" s="54"/>
      <c r="O670" s="54"/>
      <c r="P670" s="54"/>
      <c r="Q670" s="54"/>
      <c r="R670" s="54"/>
      <c r="S670" s="54"/>
      <c r="T670" s="54"/>
      <c r="U670" s="54"/>
      <c r="V670" s="81"/>
      <c r="W670" s="82"/>
      <c r="X670" s="83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</row>
    <row r="671" spans="1:36" ht="71.25" customHeight="1" hidden="1">
      <c r="A671" s="2"/>
      <c r="B671" s="62"/>
      <c r="C671" s="43"/>
      <c r="D671" s="43"/>
      <c r="E671" s="43"/>
      <c r="F671" s="44"/>
      <c r="G671" s="18"/>
      <c r="H671" s="17"/>
      <c r="I671" s="17"/>
      <c r="J671" s="84"/>
      <c r="K671" s="85"/>
      <c r="L671" s="85"/>
      <c r="M671" s="86"/>
      <c r="N671" s="87"/>
      <c r="O671" s="87"/>
      <c r="P671" s="18"/>
      <c r="Q671" s="18"/>
      <c r="R671" s="18"/>
      <c r="S671" s="88"/>
      <c r="T671" s="89"/>
      <c r="U671" s="89"/>
      <c r="V671" s="90"/>
      <c r="W671" s="91"/>
      <c r="X671" s="92"/>
      <c r="Y671" s="18"/>
      <c r="Z671" s="17"/>
      <c r="AA671" s="17"/>
      <c r="AB671" s="18"/>
      <c r="AC671" s="18"/>
      <c r="AD671" s="18"/>
      <c r="AE671" s="18"/>
      <c r="AF671" s="18"/>
      <c r="AG671" s="18"/>
      <c r="AH671" s="18"/>
      <c r="AI671" s="17"/>
      <c r="AJ671" s="17"/>
    </row>
    <row r="672" spans="11:15" ht="12.75" hidden="1">
      <c r="K672" s="20"/>
      <c r="L672" s="21"/>
      <c r="M672" s="21"/>
      <c r="N672" s="21"/>
      <c r="O672" s="21"/>
    </row>
    <row r="673" spans="6:10" ht="12.75" hidden="1">
      <c r="F673" s="9"/>
      <c r="G673" s="9"/>
      <c r="H673" s="9"/>
      <c r="I673" s="9"/>
      <c r="J673" s="9"/>
    </row>
    <row r="674" spans="1:23" ht="12.75">
      <c r="A674" s="23" t="s">
        <v>266</v>
      </c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</row>
    <row r="675" spans="1:23" ht="12.75">
      <c r="A675" s="23" t="s">
        <v>267</v>
      </c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</row>
    <row r="676" spans="1:23" ht="12.75">
      <c r="A676" s="23" t="s">
        <v>228</v>
      </c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</row>
    <row r="677" spans="1:23" ht="12.75">
      <c r="A677" s="23" t="s">
        <v>229</v>
      </c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</row>
    <row r="678" spans="1:23" ht="3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2.75">
      <c r="A679" s="55" t="s">
        <v>268</v>
      </c>
      <c r="B679" s="48" t="s">
        <v>274</v>
      </c>
      <c r="C679" s="49"/>
      <c r="D679" s="49"/>
      <c r="E679" s="49"/>
      <c r="F679" s="49"/>
      <c r="G679" s="49"/>
      <c r="H679" s="49"/>
      <c r="I679" s="49"/>
      <c r="J679" s="50"/>
      <c r="K679" s="48" t="s">
        <v>273</v>
      </c>
      <c r="L679" s="49"/>
      <c r="M679" s="49"/>
      <c r="N679" s="50"/>
      <c r="O679" s="48" t="s">
        <v>272</v>
      </c>
      <c r="P679" s="49"/>
      <c r="Q679" s="50"/>
      <c r="R679" s="45" t="s">
        <v>271</v>
      </c>
      <c r="S679" s="46"/>
      <c r="T679" s="46"/>
      <c r="U679" s="46"/>
      <c r="V679" s="46"/>
      <c r="W679" s="47"/>
    </row>
    <row r="680" spans="1:23" ht="12.75">
      <c r="A680" s="56"/>
      <c r="B680" s="58"/>
      <c r="C680" s="59"/>
      <c r="D680" s="59"/>
      <c r="E680" s="59"/>
      <c r="F680" s="59"/>
      <c r="G680" s="59"/>
      <c r="H680" s="59"/>
      <c r="I680" s="59"/>
      <c r="J680" s="60"/>
      <c r="K680" s="58"/>
      <c r="L680" s="59"/>
      <c r="M680" s="59"/>
      <c r="N680" s="60"/>
      <c r="O680" s="58"/>
      <c r="P680" s="59"/>
      <c r="Q680" s="60"/>
      <c r="R680" s="48" t="s">
        <v>269</v>
      </c>
      <c r="S680" s="49"/>
      <c r="T680" s="50"/>
      <c r="U680" s="48" t="s">
        <v>270</v>
      </c>
      <c r="V680" s="49"/>
      <c r="W680" s="50"/>
    </row>
    <row r="681" spans="1:23" ht="12.75">
      <c r="A681" s="57"/>
      <c r="B681" s="51"/>
      <c r="C681" s="52"/>
      <c r="D681" s="52"/>
      <c r="E681" s="52"/>
      <c r="F681" s="52"/>
      <c r="G681" s="52"/>
      <c r="H681" s="52"/>
      <c r="I681" s="52"/>
      <c r="J681" s="53"/>
      <c r="K681" s="51"/>
      <c r="L681" s="52"/>
      <c r="M681" s="52"/>
      <c r="N681" s="53"/>
      <c r="O681" s="51"/>
      <c r="P681" s="52"/>
      <c r="Q681" s="53"/>
      <c r="R681" s="51"/>
      <c r="S681" s="52"/>
      <c r="T681" s="53"/>
      <c r="U681" s="51"/>
      <c r="V681" s="52"/>
      <c r="W681" s="53"/>
    </row>
    <row r="682" spans="1:23" ht="12.75">
      <c r="A682" s="4">
        <v>1</v>
      </c>
      <c r="B682" s="54">
        <v>2</v>
      </c>
      <c r="C682" s="54"/>
      <c r="D682" s="54"/>
      <c r="E682" s="54"/>
      <c r="F682" s="54"/>
      <c r="G682" s="54"/>
      <c r="H682" s="54"/>
      <c r="I682" s="54"/>
      <c r="J682" s="54"/>
      <c r="K682" s="54">
        <v>3</v>
      </c>
      <c r="L682" s="54"/>
      <c r="M682" s="54"/>
      <c r="N682" s="54"/>
      <c r="O682" s="54">
        <v>4</v>
      </c>
      <c r="P682" s="54"/>
      <c r="Q682" s="54"/>
      <c r="R682" s="54">
        <v>5</v>
      </c>
      <c r="S682" s="54"/>
      <c r="T682" s="54"/>
      <c r="U682" s="54">
        <v>6</v>
      </c>
      <c r="V682" s="54"/>
      <c r="W682" s="54"/>
    </row>
    <row r="683" spans="1:23" ht="26.25" customHeight="1">
      <c r="A683" s="39">
        <v>1</v>
      </c>
      <c r="B683" s="42" t="s">
        <v>17</v>
      </c>
      <c r="C683" s="43"/>
      <c r="D683" s="43"/>
      <c r="E683" s="43"/>
      <c r="F683" s="43"/>
      <c r="G683" s="43"/>
      <c r="H683" s="43"/>
      <c r="I683" s="43"/>
      <c r="J683" s="44"/>
      <c r="K683" s="35">
        <v>0.36</v>
      </c>
      <c r="L683" s="35"/>
      <c r="M683" s="35"/>
      <c r="N683" s="35"/>
      <c r="O683" s="35">
        <f>29.35*6.65</f>
        <v>195.1775</v>
      </c>
      <c r="P683" s="35"/>
      <c r="Q683" s="35"/>
      <c r="R683" s="35">
        <f>K683*O683</f>
        <v>70.2639</v>
      </c>
      <c r="S683" s="35"/>
      <c r="T683" s="35"/>
      <c r="U683" s="35">
        <f>R683*$S$6</f>
        <v>70.2639</v>
      </c>
      <c r="V683" s="35"/>
      <c r="W683" s="35"/>
    </row>
    <row r="684" spans="1:23" ht="12.75">
      <c r="A684" s="40"/>
      <c r="B684" s="24" t="s">
        <v>26</v>
      </c>
      <c r="C684" s="24"/>
      <c r="D684" s="24"/>
      <c r="E684" s="24"/>
      <c r="F684" s="24"/>
      <c r="G684" s="24"/>
      <c r="H684" s="24"/>
      <c r="I684" s="24"/>
      <c r="J684" s="24"/>
      <c r="K684" s="18">
        <v>0.25</v>
      </c>
      <c r="L684" s="18"/>
      <c r="M684" s="18"/>
      <c r="N684" s="18"/>
      <c r="O684" s="18">
        <f>22.91*6.65</f>
        <v>152.35150000000002</v>
      </c>
      <c r="P684" s="18"/>
      <c r="Q684" s="18"/>
      <c r="R684" s="35">
        <f>K684*O684</f>
        <v>38.087875000000004</v>
      </c>
      <c r="S684" s="35"/>
      <c r="T684" s="35"/>
      <c r="U684" s="35">
        <f>R684*$S$6</f>
        <v>38.087875000000004</v>
      </c>
      <c r="V684" s="35"/>
      <c r="W684" s="35"/>
    </row>
    <row r="685" spans="1:23" ht="12.75">
      <c r="A685" s="40"/>
      <c r="B685" s="24" t="s">
        <v>20</v>
      </c>
      <c r="C685" s="24"/>
      <c r="D685" s="24"/>
      <c r="E685" s="24"/>
      <c r="F685" s="24"/>
      <c r="G685" s="24"/>
      <c r="H685" s="24"/>
      <c r="I685" s="24"/>
      <c r="J685" s="24"/>
      <c r="K685" s="18">
        <v>0.51</v>
      </c>
      <c r="L685" s="18"/>
      <c r="M685" s="18"/>
      <c r="N685" s="18"/>
      <c r="O685" s="18">
        <f>22.91*6.65</f>
        <v>152.35150000000002</v>
      </c>
      <c r="P685" s="18"/>
      <c r="Q685" s="18"/>
      <c r="R685" s="35">
        <f>K685*O685</f>
        <v>77.69926500000001</v>
      </c>
      <c r="S685" s="35"/>
      <c r="T685" s="35"/>
      <c r="U685" s="35">
        <f>R685*$S$6</f>
        <v>77.69926500000001</v>
      </c>
      <c r="V685" s="35"/>
      <c r="W685" s="35"/>
    </row>
    <row r="686" spans="1:23" ht="12.75">
      <c r="A686" s="40"/>
      <c r="B686" s="24" t="s">
        <v>27</v>
      </c>
      <c r="C686" s="24"/>
      <c r="D686" s="24"/>
      <c r="E686" s="24"/>
      <c r="F686" s="24"/>
      <c r="G686" s="24"/>
      <c r="H686" s="24"/>
      <c r="I686" s="24"/>
      <c r="J686" s="24"/>
      <c r="K686" s="18">
        <v>1.48</v>
      </c>
      <c r="L686" s="18"/>
      <c r="M686" s="18"/>
      <c r="N686" s="18"/>
      <c r="O686" s="18">
        <f>22.91*6.65</f>
        <v>152.35150000000002</v>
      </c>
      <c r="P686" s="18"/>
      <c r="Q686" s="18"/>
      <c r="R686" s="35">
        <f>K686*O686</f>
        <v>225.48022000000003</v>
      </c>
      <c r="S686" s="35"/>
      <c r="T686" s="35"/>
      <c r="U686" s="35">
        <f>R686*$S$6</f>
        <v>225.48022000000003</v>
      </c>
      <c r="V686" s="35"/>
      <c r="W686" s="35"/>
    </row>
    <row r="687" spans="1:23" ht="12.75">
      <c r="A687" s="40"/>
      <c r="B687" s="37" t="s">
        <v>280</v>
      </c>
      <c r="C687" s="37"/>
      <c r="D687" s="37"/>
      <c r="E687" s="37"/>
      <c r="F687" s="37"/>
      <c r="G687" s="37"/>
      <c r="H687" s="37"/>
      <c r="I687" s="37"/>
      <c r="J687" s="37"/>
      <c r="K687" s="38">
        <f>SUM(K683:N686)</f>
        <v>2.6</v>
      </c>
      <c r="L687" s="38"/>
      <c r="M687" s="38"/>
      <c r="N687" s="38"/>
      <c r="O687" s="38" t="s">
        <v>279</v>
      </c>
      <c r="P687" s="38"/>
      <c r="Q687" s="38"/>
      <c r="R687" s="36">
        <f>SUM(R683:T686)</f>
        <v>411.53126000000003</v>
      </c>
      <c r="S687" s="36"/>
      <c r="T687" s="36"/>
      <c r="U687" s="36">
        <f>SUM(U683:W686)</f>
        <v>411.53126000000003</v>
      </c>
      <c r="V687" s="36"/>
      <c r="W687" s="36"/>
    </row>
    <row r="688" spans="1:23" ht="12.75">
      <c r="A688" s="40"/>
      <c r="B688" s="24" t="s">
        <v>230</v>
      </c>
      <c r="C688" s="24"/>
      <c r="D688" s="24"/>
      <c r="E688" s="24"/>
      <c r="F688" s="24"/>
      <c r="G688" s="24"/>
      <c r="H688" s="24"/>
      <c r="I688" s="24"/>
      <c r="J688" s="24"/>
      <c r="K688" s="18">
        <v>5.09</v>
      </c>
      <c r="L688" s="18"/>
      <c r="M688" s="18"/>
      <c r="N688" s="18"/>
      <c r="O688" s="18">
        <f>19.68*6.65</f>
        <v>130.872</v>
      </c>
      <c r="P688" s="18"/>
      <c r="Q688" s="18"/>
      <c r="R688" s="35">
        <f>K688*O688</f>
        <v>666.1384800000001</v>
      </c>
      <c r="S688" s="35"/>
      <c r="T688" s="35"/>
      <c r="U688" s="35">
        <f>R688*$S$6</f>
        <v>666.1384800000001</v>
      </c>
      <c r="V688" s="35"/>
      <c r="W688" s="35"/>
    </row>
    <row r="689" spans="1:23" ht="25.5" customHeight="1">
      <c r="A689" s="40"/>
      <c r="B689" s="24" t="s">
        <v>231</v>
      </c>
      <c r="C689" s="24"/>
      <c r="D689" s="24"/>
      <c r="E689" s="24"/>
      <c r="F689" s="24"/>
      <c r="G689" s="24"/>
      <c r="H689" s="24"/>
      <c r="I689" s="24"/>
      <c r="J689" s="24"/>
      <c r="K689" s="18">
        <v>5.09</v>
      </c>
      <c r="L689" s="18"/>
      <c r="M689" s="18"/>
      <c r="N689" s="18"/>
      <c r="O689" s="18">
        <f>17.42*6.65</f>
        <v>115.84300000000002</v>
      </c>
      <c r="P689" s="18"/>
      <c r="Q689" s="18"/>
      <c r="R689" s="35">
        <f>K689*O689</f>
        <v>589.6408700000001</v>
      </c>
      <c r="S689" s="35"/>
      <c r="T689" s="35"/>
      <c r="U689" s="35">
        <f>R689*$S$6</f>
        <v>589.6408700000001</v>
      </c>
      <c r="V689" s="35"/>
      <c r="W689" s="35"/>
    </row>
    <row r="690" spans="1:23" ht="27" customHeight="1">
      <c r="A690" s="40"/>
      <c r="B690" s="24" t="s">
        <v>232</v>
      </c>
      <c r="C690" s="24"/>
      <c r="D690" s="24"/>
      <c r="E690" s="24"/>
      <c r="F690" s="24"/>
      <c r="G690" s="24"/>
      <c r="H690" s="24"/>
      <c r="I690" s="24"/>
      <c r="J690" s="24"/>
      <c r="K690" s="18">
        <v>3.35</v>
      </c>
      <c r="L690" s="18"/>
      <c r="M690" s="18"/>
      <c r="N690" s="18"/>
      <c r="O690" s="18">
        <f>17.42*6.65</f>
        <v>115.84300000000002</v>
      </c>
      <c r="P690" s="18"/>
      <c r="Q690" s="18"/>
      <c r="R690" s="35">
        <f>K690*O690</f>
        <v>388.07405000000006</v>
      </c>
      <c r="S690" s="35"/>
      <c r="T690" s="35"/>
      <c r="U690" s="35">
        <f>R690*$S$6</f>
        <v>388.07405000000006</v>
      </c>
      <c r="V690" s="35"/>
      <c r="W690" s="35"/>
    </row>
    <row r="691" spans="1:23" ht="12.75" hidden="1">
      <c r="A691" s="40"/>
      <c r="B691" s="24"/>
      <c r="C691" s="24"/>
      <c r="D691" s="24"/>
      <c r="E691" s="24"/>
      <c r="F691" s="24"/>
      <c r="G691" s="24"/>
      <c r="H691" s="24"/>
      <c r="I691" s="24"/>
      <c r="J691" s="24"/>
      <c r="K691" s="18"/>
      <c r="L691" s="18"/>
      <c r="M691" s="18"/>
      <c r="N691" s="18"/>
      <c r="O691" s="18"/>
      <c r="P691" s="18"/>
      <c r="Q691" s="18"/>
      <c r="R691" s="35"/>
      <c r="S691" s="35"/>
      <c r="T691" s="35"/>
      <c r="U691" s="35"/>
      <c r="V691" s="35"/>
      <c r="W691" s="35"/>
    </row>
    <row r="692" spans="1:23" ht="12.75">
      <c r="A692" s="41"/>
      <c r="B692" s="37" t="s">
        <v>281</v>
      </c>
      <c r="C692" s="37"/>
      <c r="D692" s="37"/>
      <c r="E692" s="37"/>
      <c r="F692" s="37"/>
      <c r="G692" s="37"/>
      <c r="H692" s="37"/>
      <c r="I692" s="37"/>
      <c r="J692" s="37"/>
      <c r="K692" s="38">
        <f>SUM(K688:N691)</f>
        <v>13.53</v>
      </c>
      <c r="L692" s="38"/>
      <c r="M692" s="38"/>
      <c r="N692" s="38"/>
      <c r="O692" s="38" t="s">
        <v>279</v>
      </c>
      <c r="P692" s="38"/>
      <c r="Q692" s="38"/>
      <c r="R692" s="36">
        <f>SUM(R688:T691)</f>
        <v>1643.8534000000004</v>
      </c>
      <c r="S692" s="36"/>
      <c r="T692" s="36"/>
      <c r="U692" s="36">
        <f>SUM(U688:W691)</f>
        <v>1643.8534000000004</v>
      </c>
      <c r="V692" s="36"/>
      <c r="W692" s="36"/>
    </row>
    <row r="693" spans="1:23" ht="12.75">
      <c r="A693" s="3"/>
      <c r="B693" s="25" t="s">
        <v>275</v>
      </c>
      <c r="C693" s="25"/>
      <c r="D693" s="25"/>
      <c r="E693" s="25"/>
      <c r="F693" s="25"/>
      <c r="G693" s="25"/>
      <c r="H693" s="25"/>
      <c r="I693" s="25"/>
      <c r="J693" s="25"/>
      <c r="K693" s="28">
        <f>K687+K692</f>
        <v>16.13</v>
      </c>
      <c r="L693" s="27"/>
      <c r="M693" s="27"/>
      <c r="N693" s="27"/>
      <c r="O693" s="27" t="s">
        <v>279</v>
      </c>
      <c r="P693" s="27"/>
      <c r="Q693" s="27"/>
      <c r="R693" s="28">
        <f>R687+R692</f>
        <v>2055.3846600000006</v>
      </c>
      <c r="S693" s="27"/>
      <c r="T693" s="27"/>
      <c r="U693" s="28">
        <f>U687+U692</f>
        <v>2055.3846600000006</v>
      </c>
      <c r="V693" s="27"/>
      <c r="W693" s="27"/>
    </row>
    <row r="694" spans="1:23" ht="12.75">
      <c r="A694" s="2">
        <v>2</v>
      </c>
      <c r="B694" s="24" t="s">
        <v>258</v>
      </c>
      <c r="C694" s="24"/>
      <c r="D694" s="24"/>
      <c r="E694" s="24"/>
      <c r="F694" s="24"/>
      <c r="G694" s="24"/>
      <c r="H694" s="24"/>
      <c r="I694" s="24"/>
      <c r="J694" s="24"/>
      <c r="K694" s="17" t="s">
        <v>279</v>
      </c>
      <c r="L694" s="17"/>
      <c r="M694" s="17"/>
      <c r="N694" s="17"/>
      <c r="O694" s="17" t="s">
        <v>279</v>
      </c>
      <c r="P694" s="17"/>
      <c r="Q694" s="17"/>
      <c r="R694" s="18">
        <f>R693*$S$7</f>
        <v>162.37538814000004</v>
      </c>
      <c r="S694" s="18"/>
      <c r="T694" s="18"/>
      <c r="U694" s="18">
        <f>U693*$S$7</f>
        <v>162.37538814000004</v>
      </c>
      <c r="V694" s="18"/>
      <c r="W694" s="18"/>
    </row>
    <row r="695" spans="1:23" ht="12.75">
      <c r="A695" s="3"/>
      <c r="B695" s="25" t="s">
        <v>276</v>
      </c>
      <c r="C695" s="25"/>
      <c r="D695" s="25"/>
      <c r="E695" s="25"/>
      <c r="F695" s="25"/>
      <c r="G695" s="25"/>
      <c r="H695" s="25"/>
      <c r="I695" s="25"/>
      <c r="J695" s="25"/>
      <c r="K695" s="27" t="s">
        <v>279</v>
      </c>
      <c r="L695" s="27"/>
      <c r="M695" s="27"/>
      <c r="N695" s="27"/>
      <c r="O695" s="27" t="s">
        <v>279</v>
      </c>
      <c r="P695" s="27"/>
      <c r="Q695" s="27"/>
      <c r="R695" s="28">
        <f>R693+R694</f>
        <v>2217.7600481400004</v>
      </c>
      <c r="S695" s="27"/>
      <c r="T695" s="27"/>
      <c r="U695" s="28">
        <f>U693+U694</f>
        <v>2217.7600481400004</v>
      </c>
      <c r="V695" s="27"/>
      <c r="W695" s="27"/>
    </row>
    <row r="696" spans="1:23" ht="29.25" customHeight="1">
      <c r="A696" s="2">
        <v>3</v>
      </c>
      <c r="B696" s="24" t="s">
        <v>277</v>
      </c>
      <c r="C696" s="24"/>
      <c r="D696" s="24"/>
      <c r="E696" s="24"/>
      <c r="F696" s="24"/>
      <c r="G696" s="24"/>
      <c r="H696" s="24"/>
      <c r="I696" s="24"/>
      <c r="J696" s="24"/>
      <c r="K696" s="17" t="s">
        <v>279</v>
      </c>
      <c r="L696" s="17"/>
      <c r="M696" s="17"/>
      <c r="N696" s="17"/>
      <c r="O696" s="17" t="s">
        <v>279</v>
      </c>
      <c r="P696" s="17"/>
      <c r="Q696" s="17"/>
      <c r="R696" s="18">
        <f>R695*$S$8</f>
        <v>820.5712178118001</v>
      </c>
      <c r="S696" s="18"/>
      <c r="T696" s="18"/>
      <c r="U696" s="18">
        <f>U695*$S$8</f>
        <v>820.5712178118001</v>
      </c>
      <c r="V696" s="18"/>
      <c r="W696" s="18"/>
    </row>
    <row r="697" spans="1:23" ht="12.75" hidden="1">
      <c r="A697" s="2"/>
      <c r="B697" s="24"/>
      <c r="C697" s="24"/>
      <c r="D697" s="24"/>
      <c r="E697" s="24"/>
      <c r="F697" s="24"/>
      <c r="G697" s="24"/>
      <c r="H697" s="24"/>
      <c r="I697" s="24"/>
      <c r="J697" s="24"/>
      <c r="K697" s="17"/>
      <c r="L697" s="17"/>
      <c r="M697" s="17"/>
      <c r="N697" s="17"/>
      <c r="O697" s="17"/>
      <c r="P697" s="17"/>
      <c r="Q697" s="17"/>
      <c r="R697" s="18"/>
      <c r="S697" s="18"/>
      <c r="T697" s="18"/>
      <c r="U697" s="18"/>
      <c r="V697" s="18"/>
      <c r="W697" s="18"/>
    </row>
    <row r="698" spans="1:23" ht="12.75">
      <c r="A698" s="3"/>
      <c r="B698" s="25" t="s">
        <v>278</v>
      </c>
      <c r="C698" s="25"/>
      <c r="D698" s="25"/>
      <c r="E698" s="25"/>
      <c r="F698" s="25"/>
      <c r="G698" s="25"/>
      <c r="H698" s="25"/>
      <c r="I698" s="25"/>
      <c r="J698" s="25"/>
      <c r="K698" s="27" t="s">
        <v>279</v>
      </c>
      <c r="L698" s="27"/>
      <c r="M698" s="27"/>
      <c r="N698" s="27"/>
      <c r="O698" s="27" t="s">
        <v>279</v>
      </c>
      <c r="P698" s="27"/>
      <c r="Q698" s="27"/>
      <c r="R698" s="28">
        <f>R695+R696+R697</f>
        <v>3038.3312659518006</v>
      </c>
      <c r="S698" s="27"/>
      <c r="T698" s="27"/>
      <c r="U698" s="28">
        <f>U695+U696+U697</f>
        <v>3038.3312659518006</v>
      </c>
      <c r="V698" s="27"/>
      <c r="W698" s="27"/>
    </row>
    <row r="699" ht="10.5" customHeight="1"/>
    <row r="700" ht="12.75" hidden="1"/>
    <row r="701" spans="1:23" ht="12.75">
      <c r="A701" s="23" t="s">
        <v>266</v>
      </c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</row>
    <row r="702" spans="1:23" ht="12.75">
      <c r="A702" s="23" t="s">
        <v>282</v>
      </c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</row>
    <row r="703" spans="1:23" ht="12.75">
      <c r="A703" s="23" t="s">
        <v>233</v>
      </c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</row>
    <row r="704" spans="1:23" ht="12.75">
      <c r="A704" s="23" t="s">
        <v>229</v>
      </c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</row>
    <row r="705" spans="1:2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2.75">
      <c r="A706" s="17" t="s">
        <v>268</v>
      </c>
      <c r="B706" s="17" t="s">
        <v>288</v>
      </c>
      <c r="C706" s="17"/>
      <c r="D706" s="17"/>
      <c r="E706" s="17"/>
      <c r="F706" s="17"/>
      <c r="G706" s="17"/>
      <c r="H706" s="17"/>
      <c r="I706" s="17"/>
      <c r="J706" s="17"/>
      <c r="K706" s="17" t="s">
        <v>287</v>
      </c>
      <c r="L706" s="17"/>
      <c r="M706" s="17" t="s">
        <v>286</v>
      </c>
      <c r="N706" s="17"/>
      <c r="O706" s="17" t="s">
        <v>285</v>
      </c>
      <c r="P706" s="17"/>
      <c r="Q706" s="17"/>
      <c r="R706" s="17" t="s">
        <v>271</v>
      </c>
      <c r="S706" s="17"/>
      <c r="T706" s="17"/>
      <c r="U706" s="17"/>
      <c r="V706" s="17"/>
      <c r="W706" s="17"/>
    </row>
    <row r="707" spans="1:23" ht="38.2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 t="s">
        <v>283</v>
      </c>
      <c r="S707" s="17"/>
      <c r="T707" s="17"/>
      <c r="U707" s="17" t="s">
        <v>284</v>
      </c>
      <c r="V707" s="17"/>
      <c r="W707" s="17"/>
    </row>
    <row r="708" spans="1:23" ht="12.75">
      <c r="A708" s="5">
        <v>1</v>
      </c>
      <c r="B708" s="32">
        <v>2</v>
      </c>
      <c r="C708" s="32"/>
      <c r="D708" s="32"/>
      <c r="E708" s="32"/>
      <c r="F708" s="32"/>
      <c r="G708" s="32"/>
      <c r="H708" s="32"/>
      <c r="I708" s="32"/>
      <c r="J708" s="32"/>
      <c r="K708" s="32">
        <v>3</v>
      </c>
      <c r="L708" s="32"/>
      <c r="M708" s="32">
        <v>4</v>
      </c>
      <c r="N708" s="32"/>
      <c r="O708" s="32">
        <v>5</v>
      </c>
      <c r="P708" s="32"/>
      <c r="Q708" s="32"/>
      <c r="R708" s="32">
        <v>6</v>
      </c>
      <c r="S708" s="32"/>
      <c r="T708" s="32"/>
      <c r="U708" s="32">
        <v>7</v>
      </c>
      <c r="V708" s="32"/>
      <c r="W708" s="32"/>
    </row>
    <row r="709" spans="1:23" ht="26.25" customHeight="1">
      <c r="A709" s="2">
        <v>1</v>
      </c>
      <c r="B709" s="24" t="s">
        <v>234</v>
      </c>
      <c r="C709" s="24"/>
      <c r="D709" s="24"/>
      <c r="E709" s="24"/>
      <c r="F709" s="24"/>
      <c r="G709" s="24"/>
      <c r="H709" s="24"/>
      <c r="I709" s="24"/>
      <c r="J709" s="24"/>
      <c r="K709" s="17" t="s">
        <v>6</v>
      </c>
      <c r="L709" s="17"/>
      <c r="M709" s="34">
        <v>0.064</v>
      </c>
      <c r="N709" s="34"/>
      <c r="O709" s="18">
        <v>2100</v>
      </c>
      <c r="P709" s="18"/>
      <c r="Q709" s="18"/>
      <c r="R709" s="18">
        <f>M709*O709</f>
        <v>134.4</v>
      </c>
      <c r="S709" s="18"/>
      <c r="T709" s="18"/>
      <c r="U709" s="18">
        <f>R709*$S$11</f>
        <v>134.4</v>
      </c>
      <c r="V709" s="18"/>
      <c r="W709" s="18"/>
    </row>
    <row r="710" spans="1:23" ht="25.5" customHeight="1">
      <c r="A710" s="2">
        <v>2</v>
      </c>
      <c r="B710" s="24" t="s">
        <v>235</v>
      </c>
      <c r="C710" s="24"/>
      <c r="D710" s="24"/>
      <c r="E710" s="24"/>
      <c r="F710" s="24"/>
      <c r="G710" s="24"/>
      <c r="H710" s="24"/>
      <c r="I710" s="24"/>
      <c r="J710" s="24"/>
      <c r="K710" s="17" t="s">
        <v>6</v>
      </c>
      <c r="L710" s="17"/>
      <c r="M710" s="34">
        <v>0.075</v>
      </c>
      <c r="N710" s="34"/>
      <c r="O710" s="18">
        <v>2000</v>
      </c>
      <c r="P710" s="18"/>
      <c r="Q710" s="18"/>
      <c r="R710" s="18">
        <f aca="true" t="shared" si="0" ref="R710:R728">M710*O710</f>
        <v>150</v>
      </c>
      <c r="S710" s="18"/>
      <c r="T710" s="18"/>
      <c r="U710" s="18">
        <f aca="true" t="shared" si="1" ref="U710:U728">R710*$S$11</f>
        <v>150</v>
      </c>
      <c r="V710" s="18"/>
      <c r="W710" s="18"/>
    </row>
    <row r="711" spans="1:23" ht="26.25" customHeight="1">
      <c r="A711" s="2">
        <v>3</v>
      </c>
      <c r="B711" s="24" t="s">
        <v>236</v>
      </c>
      <c r="C711" s="24"/>
      <c r="D711" s="24"/>
      <c r="E711" s="24"/>
      <c r="F711" s="24"/>
      <c r="G711" s="24"/>
      <c r="H711" s="24"/>
      <c r="I711" s="24"/>
      <c r="J711" s="24"/>
      <c r="K711" s="17" t="s">
        <v>6</v>
      </c>
      <c r="L711" s="17"/>
      <c r="M711" s="34">
        <v>0.1</v>
      </c>
      <c r="N711" s="34"/>
      <c r="O711" s="18">
        <v>2500</v>
      </c>
      <c r="P711" s="18"/>
      <c r="Q711" s="18"/>
      <c r="R711" s="18">
        <f t="shared" si="0"/>
        <v>250</v>
      </c>
      <c r="S711" s="18"/>
      <c r="T711" s="18"/>
      <c r="U711" s="18">
        <f t="shared" si="1"/>
        <v>250</v>
      </c>
      <c r="V711" s="18"/>
      <c r="W711" s="18"/>
    </row>
    <row r="712" spans="1:23" ht="27" customHeight="1">
      <c r="A712" s="2">
        <v>4</v>
      </c>
      <c r="B712" s="24" t="s">
        <v>237</v>
      </c>
      <c r="C712" s="24"/>
      <c r="D712" s="24"/>
      <c r="E712" s="24"/>
      <c r="F712" s="24"/>
      <c r="G712" s="24"/>
      <c r="H712" s="24"/>
      <c r="I712" s="24"/>
      <c r="J712" s="24"/>
      <c r="K712" s="17" t="s">
        <v>6</v>
      </c>
      <c r="L712" s="17"/>
      <c r="M712" s="34">
        <v>0.016</v>
      </c>
      <c r="N712" s="34"/>
      <c r="O712" s="18">
        <v>2000</v>
      </c>
      <c r="P712" s="18"/>
      <c r="Q712" s="18"/>
      <c r="R712" s="18">
        <f t="shared" si="0"/>
        <v>32</v>
      </c>
      <c r="S712" s="18"/>
      <c r="T712" s="18"/>
      <c r="U712" s="18">
        <f t="shared" si="1"/>
        <v>32</v>
      </c>
      <c r="V712" s="18"/>
      <c r="W712" s="18"/>
    </row>
    <row r="713" spans="1:23" ht="12.75">
      <c r="A713" s="2">
        <v>5</v>
      </c>
      <c r="B713" s="24" t="s">
        <v>238</v>
      </c>
      <c r="C713" s="24"/>
      <c r="D713" s="24"/>
      <c r="E713" s="24"/>
      <c r="F713" s="24"/>
      <c r="G713" s="24"/>
      <c r="H713" s="24"/>
      <c r="I713" s="24"/>
      <c r="J713" s="24"/>
      <c r="K713" s="17" t="s">
        <v>6</v>
      </c>
      <c r="L713" s="17"/>
      <c r="M713" s="34">
        <v>0.3</v>
      </c>
      <c r="N713" s="34"/>
      <c r="O713" s="18">
        <v>1300</v>
      </c>
      <c r="P713" s="18"/>
      <c r="Q713" s="18"/>
      <c r="R713" s="18">
        <f t="shared" si="0"/>
        <v>390</v>
      </c>
      <c r="S713" s="18"/>
      <c r="T713" s="18"/>
      <c r="U713" s="18">
        <f t="shared" si="1"/>
        <v>390</v>
      </c>
      <c r="V713" s="18"/>
      <c r="W713" s="18"/>
    </row>
    <row r="714" spans="1:23" ht="12.75">
      <c r="A714" s="2">
        <v>6</v>
      </c>
      <c r="B714" s="24" t="s">
        <v>8</v>
      </c>
      <c r="C714" s="24"/>
      <c r="D714" s="24"/>
      <c r="E714" s="24"/>
      <c r="F714" s="24"/>
      <c r="G714" s="24"/>
      <c r="H714" s="24"/>
      <c r="I714" s="24"/>
      <c r="J714" s="24"/>
      <c r="K714" s="17" t="s">
        <v>289</v>
      </c>
      <c r="L714" s="17"/>
      <c r="M714" s="18">
        <v>2</v>
      </c>
      <c r="N714" s="18"/>
      <c r="O714" s="18">
        <v>12</v>
      </c>
      <c r="P714" s="18"/>
      <c r="Q714" s="18"/>
      <c r="R714" s="18">
        <f t="shared" si="0"/>
        <v>24</v>
      </c>
      <c r="S714" s="18"/>
      <c r="T714" s="18"/>
      <c r="U714" s="18">
        <f t="shared" si="1"/>
        <v>24</v>
      </c>
      <c r="V714" s="18"/>
      <c r="W714" s="18"/>
    </row>
    <row r="715" spans="1:23" ht="12.75">
      <c r="A715" s="2">
        <v>7</v>
      </c>
      <c r="B715" s="24" t="s">
        <v>21</v>
      </c>
      <c r="C715" s="24"/>
      <c r="D715" s="24"/>
      <c r="E715" s="24"/>
      <c r="F715" s="24"/>
      <c r="G715" s="24"/>
      <c r="H715" s="24"/>
      <c r="I715" s="24"/>
      <c r="J715" s="24"/>
      <c r="K715" s="17" t="s">
        <v>292</v>
      </c>
      <c r="L715" s="17"/>
      <c r="M715" s="18">
        <v>7.6</v>
      </c>
      <c r="N715" s="18"/>
      <c r="O715" s="18">
        <v>59.2</v>
      </c>
      <c r="P715" s="18"/>
      <c r="Q715" s="18"/>
      <c r="R715" s="18">
        <f t="shared" si="0"/>
        <v>449.92</v>
      </c>
      <c r="S715" s="18"/>
      <c r="T715" s="18"/>
      <c r="U715" s="18">
        <f t="shared" si="1"/>
        <v>449.92</v>
      </c>
      <c r="V715" s="18"/>
      <c r="W715" s="18"/>
    </row>
    <row r="716" spans="1:23" ht="12.75">
      <c r="A716" s="2">
        <v>8</v>
      </c>
      <c r="B716" s="24" t="s">
        <v>110</v>
      </c>
      <c r="C716" s="24"/>
      <c r="D716" s="24"/>
      <c r="E716" s="24"/>
      <c r="F716" s="24"/>
      <c r="G716" s="24"/>
      <c r="H716" s="24"/>
      <c r="I716" s="24"/>
      <c r="J716" s="24"/>
      <c r="K716" s="17" t="s">
        <v>291</v>
      </c>
      <c r="L716" s="17"/>
      <c r="M716" s="18">
        <v>3</v>
      </c>
      <c r="N716" s="18"/>
      <c r="O716" s="18">
        <v>52</v>
      </c>
      <c r="P716" s="18"/>
      <c r="Q716" s="18"/>
      <c r="R716" s="18">
        <f t="shared" si="0"/>
        <v>156</v>
      </c>
      <c r="S716" s="18"/>
      <c r="T716" s="18"/>
      <c r="U716" s="18">
        <f t="shared" si="1"/>
        <v>156</v>
      </c>
      <c r="V716" s="18"/>
      <c r="W716" s="18"/>
    </row>
    <row r="717" spans="1:23" ht="12.75">
      <c r="A717" s="2">
        <v>9</v>
      </c>
      <c r="B717" s="24" t="s">
        <v>239</v>
      </c>
      <c r="C717" s="24"/>
      <c r="D717" s="24"/>
      <c r="E717" s="24"/>
      <c r="F717" s="24"/>
      <c r="G717" s="24"/>
      <c r="H717" s="24"/>
      <c r="I717" s="24"/>
      <c r="J717" s="24"/>
      <c r="K717" s="17" t="s">
        <v>289</v>
      </c>
      <c r="L717" s="17"/>
      <c r="M717" s="18">
        <v>0.15</v>
      </c>
      <c r="N717" s="18"/>
      <c r="O717" s="18">
        <v>18</v>
      </c>
      <c r="P717" s="18"/>
      <c r="Q717" s="18"/>
      <c r="R717" s="18">
        <f t="shared" si="0"/>
        <v>2.6999999999999997</v>
      </c>
      <c r="S717" s="18"/>
      <c r="T717" s="18"/>
      <c r="U717" s="18">
        <f t="shared" si="1"/>
        <v>2.6999999999999997</v>
      </c>
      <c r="V717" s="18"/>
      <c r="W717" s="18"/>
    </row>
    <row r="718" spans="1:23" ht="12.75">
      <c r="A718" s="2">
        <v>10</v>
      </c>
      <c r="B718" s="24" t="s">
        <v>240</v>
      </c>
      <c r="C718" s="24"/>
      <c r="D718" s="24"/>
      <c r="E718" s="24"/>
      <c r="F718" s="24"/>
      <c r="G718" s="24"/>
      <c r="H718" s="24"/>
      <c r="I718" s="24"/>
      <c r="J718" s="24"/>
      <c r="K718" s="17" t="s">
        <v>292</v>
      </c>
      <c r="L718" s="17"/>
      <c r="M718" s="18">
        <v>3</v>
      </c>
      <c r="N718" s="18"/>
      <c r="O718" s="18">
        <v>23</v>
      </c>
      <c r="P718" s="18"/>
      <c r="Q718" s="18"/>
      <c r="R718" s="18">
        <f t="shared" si="0"/>
        <v>69</v>
      </c>
      <c r="S718" s="18"/>
      <c r="T718" s="18"/>
      <c r="U718" s="18">
        <f t="shared" si="1"/>
        <v>69</v>
      </c>
      <c r="V718" s="18"/>
      <c r="W718" s="18"/>
    </row>
    <row r="719" spans="1:23" ht="12.75">
      <c r="A719" s="2">
        <v>11</v>
      </c>
      <c r="B719" s="24" t="s">
        <v>241</v>
      </c>
      <c r="C719" s="24"/>
      <c r="D719" s="24"/>
      <c r="E719" s="24"/>
      <c r="F719" s="24"/>
      <c r="G719" s="24"/>
      <c r="H719" s="24"/>
      <c r="I719" s="24"/>
      <c r="J719" s="24"/>
      <c r="K719" s="17" t="s">
        <v>289</v>
      </c>
      <c r="L719" s="17"/>
      <c r="M719" s="18">
        <v>11</v>
      </c>
      <c r="N719" s="18"/>
      <c r="O719" s="18">
        <v>1.8</v>
      </c>
      <c r="P719" s="18"/>
      <c r="Q719" s="18"/>
      <c r="R719" s="18">
        <f t="shared" si="0"/>
        <v>19.8</v>
      </c>
      <c r="S719" s="18"/>
      <c r="T719" s="18"/>
      <c r="U719" s="18">
        <f t="shared" si="1"/>
        <v>19.8</v>
      </c>
      <c r="V719" s="18"/>
      <c r="W719" s="18"/>
    </row>
    <row r="720" spans="1:23" ht="12.75">
      <c r="A720" s="2">
        <v>12</v>
      </c>
      <c r="B720" s="24" t="s">
        <v>242</v>
      </c>
      <c r="C720" s="24"/>
      <c r="D720" s="24"/>
      <c r="E720" s="24"/>
      <c r="F720" s="24"/>
      <c r="G720" s="24"/>
      <c r="H720" s="24"/>
      <c r="I720" s="24"/>
      <c r="J720" s="24"/>
      <c r="K720" s="17" t="s">
        <v>291</v>
      </c>
      <c r="L720" s="17"/>
      <c r="M720" s="18">
        <v>11</v>
      </c>
      <c r="N720" s="18"/>
      <c r="O720" s="18">
        <v>51.8</v>
      </c>
      <c r="P720" s="18"/>
      <c r="Q720" s="18"/>
      <c r="R720" s="18">
        <f t="shared" si="0"/>
        <v>569.8</v>
      </c>
      <c r="S720" s="18"/>
      <c r="T720" s="18"/>
      <c r="U720" s="18">
        <f t="shared" si="1"/>
        <v>569.8</v>
      </c>
      <c r="V720" s="18"/>
      <c r="W720" s="18"/>
    </row>
    <row r="721" spans="1:23" ht="12.75">
      <c r="A721" s="2">
        <v>13</v>
      </c>
      <c r="B721" s="24" t="s">
        <v>243</v>
      </c>
      <c r="C721" s="24"/>
      <c r="D721" s="24"/>
      <c r="E721" s="24"/>
      <c r="F721" s="24"/>
      <c r="G721" s="24"/>
      <c r="H721" s="24"/>
      <c r="I721" s="24"/>
      <c r="J721" s="24"/>
      <c r="K721" s="17" t="s">
        <v>291</v>
      </c>
      <c r="L721" s="17"/>
      <c r="M721" s="18">
        <v>5</v>
      </c>
      <c r="N721" s="18"/>
      <c r="O721" s="18">
        <v>30</v>
      </c>
      <c r="P721" s="18"/>
      <c r="Q721" s="18"/>
      <c r="R721" s="18">
        <f t="shared" si="0"/>
        <v>150</v>
      </c>
      <c r="S721" s="18"/>
      <c r="T721" s="18"/>
      <c r="U721" s="18">
        <f t="shared" si="1"/>
        <v>150</v>
      </c>
      <c r="V721" s="18"/>
      <c r="W721" s="18"/>
    </row>
    <row r="722" spans="1:23" ht="12.75">
      <c r="A722" s="2">
        <v>14</v>
      </c>
      <c r="B722" s="24" t="s">
        <v>244</v>
      </c>
      <c r="C722" s="24"/>
      <c r="D722" s="24"/>
      <c r="E722" s="24"/>
      <c r="F722" s="24"/>
      <c r="G722" s="24"/>
      <c r="H722" s="24"/>
      <c r="I722" s="24"/>
      <c r="J722" s="24"/>
      <c r="K722" s="17" t="s">
        <v>293</v>
      </c>
      <c r="L722" s="17"/>
      <c r="M722" s="18">
        <v>2</v>
      </c>
      <c r="N722" s="18"/>
      <c r="O722" s="18">
        <v>23</v>
      </c>
      <c r="P722" s="18"/>
      <c r="Q722" s="18"/>
      <c r="R722" s="18">
        <f t="shared" si="0"/>
        <v>46</v>
      </c>
      <c r="S722" s="18"/>
      <c r="T722" s="18"/>
      <c r="U722" s="18">
        <f t="shared" si="1"/>
        <v>46</v>
      </c>
      <c r="V722" s="18"/>
      <c r="W722" s="18"/>
    </row>
    <row r="723" spans="1:23" ht="12.75">
      <c r="A723" s="2">
        <v>15</v>
      </c>
      <c r="B723" s="24" t="s">
        <v>245</v>
      </c>
      <c r="C723" s="24"/>
      <c r="D723" s="24"/>
      <c r="E723" s="24"/>
      <c r="F723" s="24"/>
      <c r="G723" s="24"/>
      <c r="H723" s="24"/>
      <c r="I723" s="24"/>
      <c r="J723" s="24"/>
      <c r="K723" s="17" t="s">
        <v>289</v>
      </c>
      <c r="L723" s="17"/>
      <c r="M723" s="18">
        <v>4</v>
      </c>
      <c r="N723" s="18"/>
      <c r="O723" s="18">
        <v>10</v>
      </c>
      <c r="P723" s="18"/>
      <c r="Q723" s="18"/>
      <c r="R723" s="18">
        <f t="shared" si="0"/>
        <v>40</v>
      </c>
      <c r="S723" s="18"/>
      <c r="T723" s="18"/>
      <c r="U723" s="18">
        <f t="shared" si="1"/>
        <v>40</v>
      </c>
      <c r="V723" s="18"/>
      <c r="W723" s="18"/>
    </row>
    <row r="724" spans="1:23" ht="12.75">
      <c r="A724" s="2">
        <v>16</v>
      </c>
      <c r="B724" s="24" t="s">
        <v>246</v>
      </c>
      <c r="C724" s="24"/>
      <c r="D724" s="24"/>
      <c r="E724" s="24"/>
      <c r="F724" s="24"/>
      <c r="G724" s="24"/>
      <c r="H724" s="24"/>
      <c r="I724" s="24"/>
      <c r="J724" s="24"/>
      <c r="K724" s="17" t="s">
        <v>291</v>
      </c>
      <c r="L724" s="17"/>
      <c r="M724" s="18">
        <v>12.5</v>
      </c>
      <c r="N724" s="18"/>
      <c r="O724" s="18">
        <v>45</v>
      </c>
      <c r="P724" s="18"/>
      <c r="Q724" s="18"/>
      <c r="R724" s="18">
        <f t="shared" si="0"/>
        <v>562.5</v>
      </c>
      <c r="S724" s="18"/>
      <c r="T724" s="18"/>
      <c r="U724" s="18">
        <f t="shared" si="1"/>
        <v>562.5</v>
      </c>
      <c r="V724" s="18"/>
      <c r="W724" s="18"/>
    </row>
    <row r="725" spans="1:23" ht="12.75">
      <c r="A725" s="2">
        <v>17</v>
      </c>
      <c r="B725" s="24" t="s">
        <v>247</v>
      </c>
      <c r="C725" s="24"/>
      <c r="D725" s="24"/>
      <c r="E725" s="24"/>
      <c r="F725" s="24"/>
      <c r="G725" s="24"/>
      <c r="H725" s="24"/>
      <c r="I725" s="24"/>
      <c r="J725" s="24"/>
      <c r="K725" s="17" t="s">
        <v>23</v>
      </c>
      <c r="L725" s="17"/>
      <c r="M725" s="18">
        <v>50</v>
      </c>
      <c r="N725" s="18"/>
      <c r="O725" s="18">
        <v>17.1</v>
      </c>
      <c r="P725" s="18"/>
      <c r="Q725" s="18"/>
      <c r="R725" s="18">
        <f t="shared" si="0"/>
        <v>855.0000000000001</v>
      </c>
      <c r="S725" s="18"/>
      <c r="T725" s="18"/>
      <c r="U725" s="18">
        <f t="shared" si="1"/>
        <v>855.0000000000001</v>
      </c>
      <c r="V725" s="18"/>
      <c r="W725" s="18"/>
    </row>
    <row r="726" spans="1:23" ht="12.75">
      <c r="A726" s="2">
        <v>18</v>
      </c>
      <c r="B726" s="24" t="s">
        <v>248</v>
      </c>
      <c r="C726" s="24"/>
      <c r="D726" s="24"/>
      <c r="E726" s="24"/>
      <c r="F726" s="24"/>
      <c r="G726" s="24"/>
      <c r="H726" s="24"/>
      <c r="I726" s="24"/>
      <c r="J726" s="24"/>
      <c r="K726" s="17" t="s">
        <v>291</v>
      </c>
      <c r="L726" s="17"/>
      <c r="M726" s="18">
        <v>0.1</v>
      </c>
      <c r="N726" s="18"/>
      <c r="O726" s="18">
        <v>62.6</v>
      </c>
      <c r="P726" s="18"/>
      <c r="Q726" s="18"/>
      <c r="R726" s="18">
        <f t="shared" si="0"/>
        <v>6.260000000000001</v>
      </c>
      <c r="S726" s="18"/>
      <c r="T726" s="18"/>
      <c r="U726" s="18">
        <f t="shared" si="1"/>
        <v>6.260000000000001</v>
      </c>
      <c r="V726" s="18"/>
      <c r="W726" s="18"/>
    </row>
    <row r="727" spans="1:23" ht="12.75">
      <c r="A727" s="2">
        <v>19</v>
      </c>
      <c r="B727" s="24" t="s">
        <v>9</v>
      </c>
      <c r="C727" s="24"/>
      <c r="D727" s="24"/>
      <c r="E727" s="24"/>
      <c r="F727" s="24"/>
      <c r="G727" s="24"/>
      <c r="H727" s="24"/>
      <c r="I727" s="24"/>
      <c r="J727" s="24"/>
      <c r="K727" s="17" t="s">
        <v>289</v>
      </c>
      <c r="L727" s="17"/>
      <c r="M727" s="18">
        <v>2</v>
      </c>
      <c r="N727" s="18"/>
      <c r="O727" s="18">
        <v>4.8</v>
      </c>
      <c r="P727" s="18"/>
      <c r="Q727" s="18"/>
      <c r="R727" s="18">
        <f t="shared" si="0"/>
        <v>9.6</v>
      </c>
      <c r="S727" s="18"/>
      <c r="T727" s="18"/>
      <c r="U727" s="18">
        <f t="shared" si="1"/>
        <v>9.6</v>
      </c>
      <c r="V727" s="18"/>
      <c r="W727" s="18"/>
    </row>
    <row r="728" spans="1:23" ht="12.75">
      <c r="A728" s="2">
        <v>20</v>
      </c>
      <c r="B728" s="24" t="s">
        <v>249</v>
      </c>
      <c r="C728" s="24"/>
      <c r="D728" s="24"/>
      <c r="E728" s="24"/>
      <c r="F728" s="24"/>
      <c r="G728" s="24"/>
      <c r="H728" s="24"/>
      <c r="I728" s="24"/>
      <c r="J728" s="24"/>
      <c r="K728" s="17" t="s">
        <v>292</v>
      </c>
      <c r="L728" s="17"/>
      <c r="M728" s="18">
        <v>5</v>
      </c>
      <c r="N728" s="18"/>
      <c r="O728" s="18">
        <v>23</v>
      </c>
      <c r="P728" s="18"/>
      <c r="Q728" s="18"/>
      <c r="R728" s="18">
        <f t="shared" si="0"/>
        <v>115</v>
      </c>
      <c r="S728" s="18"/>
      <c r="T728" s="18"/>
      <c r="U728" s="18">
        <f t="shared" si="1"/>
        <v>115</v>
      </c>
      <c r="V728" s="18"/>
      <c r="W728" s="18"/>
    </row>
    <row r="729" spans="1:23" ht="12.75">
      <c r="A729" s="2">
        <v>21</v>
      </c>
      <c r="B729" s="24" t="s">
        <v>250</v>
      </c>
      <c r="C729" s="24"/>
      <c r="D729" s="24"/>
      <c r="E729" s="24"/>
      <c r="F729" s="24"/>
      <c r="G729" s="24"/>
      <c r="H729" s="24"/>
      <c r="I729" s="24"/>
      <c r="J729" s="24"/>
      <c r="K729" s="17" t="s">
        <v>23</v>
      </c>
      <c r="L729" s="17"/>
      <c r="M729" s="18">
        <v>0.6</v>
      </c>
      <c r="N729" s="18"/>
      <c r="O729" s="18">
        <v>90</v>
      </c>
      <c r="P729" s="18"/>
      <c r="Q729" s="18"/>
      <c r="R729" s="18">
        <f>M729*O729</f>
        <v>54</v>
      </c>
      <c r="S729" s="18"/>
      <c r="T729" s="18"/>
      <c r="U729" s="18">
        <f>R729*$S$11</f>
        <v>54</v>
      </c>
      <c r="V729" s="18"/>
      <c r="W729" s="18"/>
    </row>
    <row r="730" spans="1:23" ht="12.75">
      <c r="A730" s="3"/>
      <c r="B730" s="25" t="s">
        <v>278</v>
      </c>
      <c r="C730" s="25"/>
      <c r="D730" s="25"/>
      <c r="E730" s="25"/>
      <c r="F730" s="25"/>
      <c r="G730" s="25"/>
      <c r="H730" s="25"/>
      <c r="I730" s="25"/>
      <c r="J730" s="25"/>
      <c r="K730" s="27"/>
      <c r="L730" s="27"/>
      <c r="M730" s="27"/>
      <c r="N730" s="27"/>
      <c r="O730" s="27" t="s">
        <v>279</v>
      </c>
      <c r="P730" s="27"/>
      <c r="Q730" s="27"/>
      <c r="R730" s="28">
        <f>SUM(R709:T729)</f>
        <v>4085.98</v>
      </c>
      <c r="S730" s="27"/>
      <c r="T730" s="27"/>
      <c r="U730" s="28">
        <f>SUM(U709:W729)</f>
        <v>4085.98</v>
      </c>
      <c r="V730" s="27"/>
      <c r="W730" s="27"/>
    </row>
    <row r="731" spans="1:26" ht="12.75">
      <c r="A731" s="23" t="s">
        <v>266</v>
      </c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2.75">
      <c r="A732" s="23" t="s">
        <v>90</v>
      </c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2.75">
      <c r="A733" s="23" t="s">
        <v>251</v>
      </c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2.75">
      <c r="A734" s="65" t="s">
        <v>196</v>
      </c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</row>
    <row r="735" spans="1:26" ht="12.75">
      <c r="A735" s="17" t="s">
        <v>268</v>
      </c>
      <c r="B735" s="17" t="s">
        <v>91</v>
      </c>
      <c r="C735" s="17"/>
      <c r="D735" s="17"/>
      <c r="E735" s="17"/>
      <c r="F735" s="17"/>
      <c r="G735" s="17"/>
      <c r="H735" s="17"/>
      <c r="I735" s="17" t="s">
        <v>92</v>
      </c>
      <c r="J735" s="17"/>
      <c r="K735" s="17" t="s">
        <v>287</v>
      </c>
      <c r="L735" s="17"/>
      <c r="M735" s="48" t="s">
        <v>2</v>
      </c>
      <c r="N735" s="49"/>
      <c r="O735" s="50"/>
      <c r="P735" s="17" t="s">
        <v>285</v>
      </c>
      <c r="Q735" s="17"/>
      <c r="R735" s="17"/>
      <c r="S735" s="17" t="s">
        <v>295</v>
      </c>
      <c r="T735" s="17"/>
      <c r="U735" s="17" t="s">
        <v>271</v>
      </c>
      <c r="V735" s="17"/>
      <c r="W735" s="17"/>
      <c r="X735" s="17"/>
      <c r="Y735" s="17"/>
      <c r="Z735" s="17"/>
    </row>
    <row r="736" spans="1:26" ht="55.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51"/>
      <c r="N736" s="52"/>
      <c r="O736" s="53"/>
      <c r="P736" s="17"/>
      <c r="Q736" s="17"/>
      <c r="R736" s="17"/>
      <c r="S736" s="17"/>
      <c r="T736" s="17"/>
      <c r="U736" s="17" t="s">
        <v>93</v>
      </c>
      <c r="V736" s="17"/>
      <c r="W736" s="17"/>
      <c r="X736" s="17" t="s">
        <v>284</v>
      </c>
      <c r="Y736" s="17"/>
      <c r="Z736" s="17"/>
    </row>
    <row r="737" spans="1:26" ht="12.75">
      <c r="A737" s="5">
        <v>1</v>
      </c>
      <c r="B737" s="32">
        <v>2</v>
      </c>
      <c r="C737" s="32"/>
      <c r="D737" s="32"/>
      <c r="E737" s="32"/>
      <c r="F737" s="32"/>
      <c r="G737" s="32"/>
      <c r="H737" s="32"/>
      <c r="I737" s="32">
        <v>3</v>
      </c>
      <c r="J737" s="32"/>
      <c r="K737" s="32">
        <v>4</v>
      </c>
      <c r="L737" s="32"/>
      <c r="M737" s="66"/>
      <c r="N737" s="67"/>
      <c r="O737" s="68"/>
      <c r="P737" s="32">
        <v>5</v>
      </c>
      <c r="Q737" s="32"/>
      <c r="R737" s="32"/>
      <c r="S737" s="32">
        <v>6</v>
      </c>
      <c r="T737" s="32"/>
      <c r="U737" s="32">
        <v>7</v>
      </c>
      <c r="V737" s="32"/>
      <c r="W737" s="32"/>
      <c r="X737" s="32">
        <v>8</v>
      </c>
      <c r="Y737" s="32"/>
      <c r="Z737" s="32"/>
    </row>
    <row r="738" spans="1:26" ht="12.75">
      <c r="A738" s="2">
        <v>1</v>
      </c>
      <c r="B738" s="24" t="s">
        <v>197</v>
      </c>
      <c r="C738" s="24"/>
      <c r="D738" s="24"/>
      <c r="E738" s="24"/>
      <c r="F738" s="24"/>
      <c r="G738" s="24"/>
      <c r="H738" s="24"/>
      <c r="I738" s="33">
        <v>0.2</v>
      </c>
      <c r="J738" s="33"/>
      <c r="K738" s="17" t="s">
        <v>289</v>
      </c>
      <c r="L738" s="17"/>
      <c r="M738" s="45">
        <v>1.23</v>
      </c>
      <c r="N738" s="46"/>
      <c r="O738" s="47"/>
      <c r="P738" s="18">
        <v>8000</v>
      </c>
      <c r="Q738" s="18"/>
      <c r="R738" s="18"/>
      <c r="S738" s="17">
        <v>1</v>
      </c>
      <c r="T738" s="17"/>
      <c r="U738" s="18">
        <f>I738*M738*P738*S738</f>
        <v>1968</v>
      </c>
      <c r="V738" s="18"/>
      <c r="W738" s="18"/>
      <c r="X738" s="18">
        <f>U738*$S$12</f>
        <v>1968</v>
      </c>
      <c r="Y738" s="18"/>
      <c r="Z738" s="18"/>
    </row>
    <row r="739" spans="1:26" ht="12.75">
      <c r="A739" s="2">
        <v>2</v>
      </c>
      <c r="B739" s="24" t="s">
        <v>198</v>
      </c>
      <c r="C739" s="24"/>
      <c r="D739" s="24"/>
      <c r="E739" s="24"/>
      <c r="F739" s="24"/>
      <c r="G739" s="24"/>
      <c r="H739" s="24"/>
      <c r="I739" s="33">
        <v>0.222</v>
      </c>
      <c r="J739" s="33"/>
      <c r="K739" s="17" t="s">
        <v>289</v>
      </c>
      <c r="L739" s="17"/>
      <c r="M739" s="45">
        <v>1.31</v>
      </c>
      <c r="N739" s="46"/>
      <c r="O739" s="47"/>
      <c r="P739" s="18">
        <v>35000</v>
      </c>
      <c r="Q739" s="18"/>
      <c r="R739" s="18"/>
      <c r="S739" s="17">
        <v>1</v>
      </c>
      <c r="T739" s="17"/>
      <c r="U739" s="18">
        <f aca="true" t="shared" si="2" ref="U739:U751">I739*M739*P739*S739</f>
        <v>10178.7</v>
      </c>
      <c r="V739" s="18"/>
      <c r="W739" s="18"/>
      <c r="X739" s="18">
        <f aca="true" t="shared" si="3" ref="X739:X751">U739*$S$12</f>
        <v>10178.7</v>
      </c>
      <c r="Y739" s="18"/>
      <c r="Z739" s="18"/>
    </row>
    <row r="740" spans="1:26" ht="12.75">
      <c r="A740" s="2">
        <v>3</v>
      </c>
      <c r="B740" s="24" t="s">
        <v>199</v>
      </c>
      <c r="C740" s="24"/>
      <c r="D740" s="24"/>
      <c r="E740" s="24"/>
      <c r="F740" s="24"/>
      <c r="G740" s="24"/>
      <c r="H740" s="24"/>
      <c r="I740" s="33">
        <v>0.2</v>
      </c>
      <c r="J740" s="33"/>
      <c r="K740" s="17" t="s">
        <v>289</v>
      </c>
      <c r="L740" s="17"/>
      <c r="M740" s="45">
        <v>1.23</v>
      </c>
      <c r="N740" s="46"/>
      <c r="O740" s="47"/>
      <c r="P740" s="18">
        <v>70000</v>
      </c>
      <c r="Q740" s="18"/>
      <c r="R740" s="18"/>
      <c r="S740" s="17">
        <v>1</v>
      </c>
      <c r="T740" s="17"/>
      <c r="U740" s="18">
        <f t="shared" si="2"/>
        <v>17220</v>
      </c>
      <c r="V740" s="18"/>
      <c r="W740" s="18"/>
      <c r="X740" s="18">
        <f t="shared" si="3"/>
        <v>17220</v>
      </c>
      <c r="Y740" s="18"/>
      <c r="Z740" s="18"/>
    </row>
    <row r="741" spans="1:26" ht="12.75">
      <c r="A741" s="2">
        <v>4</v>
      </c>
      <c r="B741" s="24" t="s">
        <v>200</v>
      </c>
      <c r="C741" s="24"/>
      <c r="D741" s="24"/>
      <c r="E741" s="24"/>
      <c r="F741" s="24"/>
      <c r="G741" s="24"/>
      <c r="H741" s="24"/>
      <c r="I741" s="33">
        <v>0.222</v>
      </c>
      <c r="J741" s="33"/>
      <c r="K741" s="17" t="s">
        <v>289</v>
      </c>
      <c r="L741" s="17"/>
      <c r="M741" s="45">
        <v>1.31</v>
      </c>
      <c r="N741" s="46"/>
      <c r="O741" s="47"/>
      <c r="P741" s="18">
        <v>35000</v>
      </c>
      <c r="Q741" s="18"/>
      <c r="R741" s="18"/>
      <c r="S741" s="17">
        <v>1</v>
      </c>
      <c r="T741" s="17"/>
      <c r="U741" s="18">
        <f t="shared" si="2"/>
        <v>10178.7</v>
      </c>
      <c r="V741" s="18"/>
      <c r="W741" s="18"/>
      <c r="X741" s="18">
        <f t="shared" si="3"/>
        <v>10178.7</v>
      </c>
      <c r="Y741" s="18"/>
      <c r="Z741" s="18"/>
    </row>
    <row r="742" spans="1:26" ht="12.75">
      <c r="A742" s="2">
        <v>5</v>
      </c>
      <c r="B742" s="24" t="s">
        <v>201</v>
      </c>
      <c r="C742" s="24"/>
      <c r="D742" s="24"/>
      <c r="E742" s="24"/>
      <c r="F742" s="24"/>
      <c r="G742" s="24"/>
      <c r="H742" s="24"/>
      <c r="I742" s="33">
        <v>0.222</v>
      </c>
      <c r="J742" s="33"/>
      <c r="K742" s="17" t="s">
        <v>289</v>
      </c>
      <c r="L742" s="17"/>
      <c r="M742" s="45">
        <v>1.26</v>
      </c>
      <c r="N742" s="46"/>
      <c r="O742" s="47"/>
      <c r="P742" s="18">
        <v>86458</v>
      </c>
      <c r="Q742" s="18"/>
      <c r="R742" s="18"/>
      <c r="S742" s="17">
        <v>1</v>
      </c>
      <c r="T742" s="17"/>
      <c r="U742" s="18">
        <f t="shared" si="2"/>
        <v>24184.03176</v>
      </c>
      <c r="V742" s="18"/>
      <c r="W742" s="18"/>
      <c r="X742" s="18">
        <f t="shared" si="3"/>
        <v>24184.03176</v>
      </c>
      <c r="Y742" s="18"/>
      <c r="Z742" s="18"/>
    </row>
    <row r="743" spans="1:26" ht="12.75">
      <c r="A743" s="2">
        <v>6</v>
      </c>
      <c r="B743" s="24" t="s">
        <v>202</v>
      </c>
      <c r="C743" s="24"/>
      <c r="D743" s="24"/>
      <c r="E743" s="24"/>
      <c r="F743" s="24"/>
      <c r="G743" s="24"/>
      <c r="H743" s="24"/>
      <c r="I743" s="33">
        <v>0.222</v>
      </c>
      <c r="J743" s="33"/>
      <c r="K743" s="17" t="s">
        <v>289</v>
      </c>
      <c r="L743" s="17"/>
      <c r="M743" s="45">
        <v>1.26</v>
      </c>
      <c r="N743" s="46"/>
      <c r="O743" s="47"/>
      <c r="P743" s="18">
        <v>12500</v>
      </c>
      <c r="Q743" s="18"/>
      <c r="R743" s="18"/>
      <c r="S743" s="17">
        <v>1</v>
      </c>
      <c r="T743" s="17"/>
      <c r="U743" s="18">
        <f t="shared" si="2"/>
        <v>3496.5000000000005</v>
      </c>
      <c r="V743" s="18"/>
      <c r="W743" s="18"/>
      <c r="X743" s="18">
        <f t="shared" si="3"/>
        <v>3496.5000000000005</v>
      </c>
      <c r="Y743" s="18"/>
      <c r="Z743" s="18"/>
    </row>
    <row r="744" spans="1:26" ht="12.75">
      <c r="A744" s="2">
        <v>7</v>
      </c>
      <c r="B744" s="24" t="s">
        <v>41</v>
      </c>
      <c r="C744" s="24"/>
      <c r="D744" s="24"/>
      <c r="E744" s="24"/>
      <c r="F744" s="24"/>
      <c r="G744" s="24"/>
      <c r="H744" s="24"/>
      <c r="I744" s="33">
        <v>0.222</v>
      </c>
      <c r="J744" s="33"/>
      <c r="K744" s="17" t="s">
        <v>289</v>
      </c>
      <c r="L744" s="17"/>
      <c r="M744" s="45">
        <v>1.31</v>
      </c>
      <c r="N744" s="46"/>
      <c r="O744" s="47"/>
      <c r="P744" s="18">
        <v>120000</v>
      </c>
      <c r="Q744" s="18"/>
      <c r="R744" s="18"/>
      <c r="S744" s="17">
        <v>1</v>
      </c>
      <c r="T744" s="17"/>
      <c r="U744" s="18">
        <f t="shared" si="2"/>
        <v>34898.4</v>
      </c>
      <c r="V744" s="18"/>
      <c r="W744" s="18"/>
      <c r="X744" s="18">
        <f t="shared" si="3"/>
        <v>34898.4</v>
      </c>
      <c r="Y744" s="18"/>
      <c r="Z744" s="18"/>
    </row>
    <row r="745" spans="1:26" ht="12.75">
      <c r="A745" s="2">
        <v>8</v>
      </c>
      <c r="B745" s="24" t="s">
        <v>42</v>
      </c>
      <c r="C745" s="24"/>
      <c r="D745" s="24"/>
      <c r="E745" s="24"/>
      <c r="F745" s="24"/>
      <c r="G745" s="24"/>
      <c r="H745" s="24"/>
      <c r="I745" s="33">
        <v>0.222</v>
      </c>
      <c r="J745" s="33"/>
      <c r="K745" s="17" t="s">
        <v>289</v>
      </c>
      <c r="L745" s="17"/>
      <c r="M745" s="45">
        <v>1.26</v>
      </c>
      <c r="N745" s="46"/>
      <c r="O745" s="47"/>
      <c r="P745" s="18">
        <v>3000</v>
      </c>
      <c r="Q745" s="18"/>
      <c r="R745" s="18"/>
      <c r="S745" s="17">
        <v>1</v>
      </c>
      <c r="T745" s="17"/>
      <c r="U745" s="18">
        <f t="shared" si="2"/>
        <v>839.1600000000001</v>
      </c>
      <c r="V745" s="18"/>
      <c r="W745" s="18"/>
      <c r="X745" s="18">
        <f t="shared" si="3"/>
        <v>839.1600000000001</v>
      </c>
      <c r="Y745" s="18"/>
      <c r="Z745" s="18"/>
    </row>
    <row r="746" spans="1:26" ht="12.75">
      <c r="A746" s="2">
        <v>9</v>
      </c>
      <c r="B746" s="24" t="s">
        <v>43</v>
      </c>
      <c r="C746" s="24"/>
      <c r="D746" s="24"/>
      <c r="E746" s="24"/>
      <c r="F746" s="24"/>
      <c r="G746" s="24"/>
      <c r="H746" s="24"/>
      <c r="I746" s="33">
        <v>0.222</v>
      </c>
      <c r="J746" s="33"/>
      <c r="K746" s="17" t="s">
        <v>289</v>
      </c>
      <c r="L746" s="17"/>
      <c r="M746" s="45">
        <v>1.31</v>
      </c>
      <c r="N746" s="46"/>
      <c r="O746" s="47"/>
      <c r="P746" s="18">
        <v>6200</v>
      </c>
      <c r="Q746" s="18"/>
      <c r="R746" s="18"/>
      <c r="S746" s="17">
        <v>1</v>
      </c>
      <c r="T746" s="17"/>
      <c r="U746" s="18">
        <f t="shared" si="2"/>
        <v>1803.084</v>
      </c>
      <c r="V746" s="18"/>
      <c r="W746" s="18"/>
      <c r="X746" s="18">
        <f t="shared" si="3"/>
        <v>1803.084</v>
      </c>
      <c r="Y746" s="18"/>
      <c r="Z746" s="18"/>
    </row>
    <row r="747" spans="1:26" ht="12.75">
      <c r="A747" s="2">
        <v>10</v>
      </c>
      <c r="B747" s="24" t="s">
        <v>44</v>
      </c>
      <c r="C747" s="24"/>
      <c r="D747" s="24"/>
      <c r="E747" s="24"/>
      <c r="F747" s="24"/>
      <c r="G747" s="24"/>
      <c r="H747" s="24"/>
      <c r="I747" s="33">
        <v>0.222</v>
      </c>
      <c r="J747" s="33"/>
      <c r="K747" s="17" t="s">
        <v>289</v>
      </c>
      <c r="L747" s="17"/>
      <c r="M747" s="45">
        <v>1.31</v>
      </c>
      <c r="N747" s="46"/>
      <c r="O747" s="47"/>
      <c r="P747" s="18">
        <v>7000</v>
      </c>
      <c r="Q747" s="18"/>
      <c r="R747" s="18"/>
      <c r="S747" s="17">
        <v>1</v>
      </c>
      <c r="T747" s="17"/>
      <c r="U747" s="18">
        <f t="shared" si="2"/>
        <v>2035.7400000000002</v>
      </c>
      <c r="V747" s="18"/>
      <c r="W747" s="18"/>
      <c r="X747" s="18">
        <f t="shared" si="3"/>
        <v>2035.7400000000002</v>
      </c>
      <c r="Y747" s="18"/>
      <c r="Z747" s="18"/>
    </row>
    <row r="748" spans="1:26" ht="12.75">
      <c r="A748" s="2">
        <v>11</v>
      </c>
      <c r="B748" s="24" t="s">
        <v>45</v>
      </c>
      <c r="C748" s="24"/>
      <c r="D748" s="24"/>
      <c r="E748" s="24"/>
      <c r="F748" s="24"/>
      <c r="G748" s="24"/>
      <c r="H748" s="24"/>
      <c r="I748" s="33">
        <v>0.286</v>
      </c>
      <c r="J748" s="33"/>
      <c r="K748" s="17" t="s">
        <v>289</v>
      </c>
      <c r="L748" s="17"/>
      <c r="M748" s="45">
        <v>1.25</v>
      </c>
      <c r="N748" s="46"/>
      <c r="O748" s="47"/>
      <c r="P748" s="18">
        <v>100000</v>
      </c>
      <c r="Q748" s="18"/>
      <c r="R748" s="18"/>
      <c r="S748" s="17">
        <v>1</v>
      </c>
      <c r="T748" s="17"/>
      <c r="U748" s="18">
        <f t="shared" si="2"/>
        <v>35750</v>
      </c>
      <c r="V748" s="18"/>
      <c r="W748" s="18"/>
      <c r="X748" s="18">
        <f t="shared" si="3"/>
        <v>35750</v>
      </c>
      <c r="Y748" s="18"/>
      <c r="Z748" s="18"/>
    </row>
    <row r="749" spans="1:26" ht="12.75">
      <c r="A749" s="2">
        <v>12</v>
      </c>
      <c r="B749" s="24" t="s">
        <v>46</v>
      </c>
      <c r="C749" s="24"/>
      <c r="D749" s="24"/>
      <c r="E749" s="24"/>
      <c r="F749" s="24"/>
      <c r="G749" s="24"/>
      <c r="H749" s="24"/>
      <c r="I749" s="33">
        <v>0.063</v>
      </c>
      <c r="J749" s="33"/>
      <c r="K749" s="17" t="s">
        <v>289</v>
      </c>
      <c r="L749" s="17"/>
      <c r="M749" s="45">
        <v>1.23</v>
      </c>
      <c r="N749" s="46"/>
      <c r="O749" s="47"/>
      <c r="P749" s="18">
        <v>9500</v>
      </c>
      <c r="Q749" s="18"/>
      <c r="R749" s="18"/>
      <c r="S749" s="17">
        <v>3</v>
      </c>
      <c r="T749" s="17"/>
      <c r="U749" s="18">
        <f t="shared" si="2"/>
        <v>2208.465</v>
      </c>
      <c r="V749" s="18"/>
      <c r="W749" s="18"/>
      <c r="X749" s="18">
        <f t="shared" si="3"/>
        <v>2208.465</v>
      </c>
      <c r="Y749" s="18"/>
      <c r="Z749" s="18"/>
    </row>
    <row r="750" spans="1:26" ht="12.75">
      <c r="A750" s="2">
        <v>13</v>
      </c>
      <c r="B750" s="24" t="s">
        <v>47</v>
      </c>
      <c r="C750" s="24"/>
      <c r="D750" s="24"/>
      <c r="E750" s="24"/>
      <c r="F750" s="24"/>
      <c r="G750" s="24"/>
      <c r="H750" s="24"/>
      <c r="I750" s="33">
        <v>0.083</v>
      </c>
      <c r="J750" s="33"/>
      <c r="K750" s="17" t="s">
        <v>289</v>
      </c>
      <c r="L750" s="17"/>
      <c r="M750" s="45">
        <v>1.26</v>
      </c>
      <c r="N750" s="46"/>
      <c r="O750" s="47"/>
      <c r="P750" s="18">
        <v>2500</v>
      </c>
      <c r="Q750" s="18"/>
      <c r="R750" s="18"/>
      <c r="S750" s="17">
        <v>1</v>
      </c>
      <c r="T750" s="17"/>
      <c r="U750" s="18">
        <f t="shared" si="2"/>
        <v>261.45</v>
      </c>
      <c r="V750" s="18"/>
      <c r="W750" s="18"/>
      <c r="X750" s="18">
        <f t="shared" si="3"/>
        <v>261.45</v>
      </c>
      <c r="Y750" s="18"/>
      <c r="Z750" s="18"/>
    </row>
    <row r="751" spans="1:26" ht="12.75">
      <c r="A751" s="2">
        <v>14</v>
      </c>
      <c r="B751" s="24" t="s">
        <v>48</v>
      </c>
      <c r="C751" s="24"/>
      <c r="D751" s="24"/>
      <c r="E751" s="24"/>
      <c r="F751" s="24"/>
      <c r="G751" s="24"/>
      <c r="H751" s="24"/>
      <c r="I751" s="33">
        <v>0.2</v>
      </c>
      <c r="J751" s="33"/>
      <c r="K751" s="17" t="s">
        <v>289</v>
      </c>
      <c r="L751" s="17"/>
      <c r="M751" s="17">
        <v>1.31</v>
      </c>
      <c r="N751" s="17"/>
      <c r="O751" s="17"/>
      <c r="P751" s="18">
        <v>850000</v>
      </c>
      <c r="Q751" s="18"/>
      <c r="R751" s="18"/>
      <c r="S751" s="17">
        <v>1</v>
      </c>
      <c r="T751" s="17"/>
      <c r="U751" s="18">
        <f t="shared" si="2"/>
        <v>222700</v>
      </c>
      <c r="V751" s="18"/>
      <c r="W751" s="18"/>
      <c r="X751" s="18">
        <f t="shared" si="3"/>
        <v>222700</v>
      </c>
      <c r="Y751" s="18"/>
      <c r="Z751" s="18"/>
    </row>
    <row r="752" spans="1:26" ht="12.75">
      <c r="A752" s="6"/>
      <c r="B752" s="29" t="s">
        <v>278</v>
      </c>
      <c r="C752" s="29"/>
      <c r="D752" s="29"/>
      <c r="E752" s="29"/>
      <c r="F752" s="29"/>
      <c r="G752" s="29"/>
      <c r="H752" s="29"/>
      <c r="I752" s="30"/>
      <c r="J752" s="30"/>
      <c r="K752" s="30"/>
      <c r="L752" s="30"/>
      <c r="M752" s="30"/>
      <c r="N752" s="30"/>
      <c r="O752" s="30"/>
      <c r="P752" s="31">
        <f>SUM(P738:R751)</f>
        <v>1345158</v>
      </c>
      <c r="Q752" s="30"/>
      <c r="R752" s="30"/>
      <c r="S752" s="30"/>
      <c r="T752" s="30"/>
      <c r="U752" s="31">
        <f>SUM(U738:W751)</f>
        <v>367722.23076000006</v>
      </c>
      <c r="V752" s="31"/>
      <c r="W752" s="31"/>
      <c r="X752" s="31">
        <f>SUM(X738:Z751)</f>
        <v>367722.23076000006</v>
      </c>
      <c r="Y752" s="31"/>
      <c r="Z752" s="31"/>
    </row>
    <row r="753" spans="1:36" ht="12.75">
      <c r="A753" s="100" t="s">
        <v>102</v>
      </c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</row>
    <row r="754" spans="1:36" ht="12.75">
      <c r="A754" s="100" t="s">
        <v>252</v>
      </c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</row>
    <row r="755" spans="1:36" ht="12.75">
      <c r="A755" s="100" t="s">
        <v>253</v>
      </c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</row>
    <row r="756" spans="1:36" ht="12.75">
      <c r="A756" s="72" t="s">
        <v>104</v>
      </c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3">
        <f>5.09</f>
        <v>5.09</v>
      </c>
      <c r="R756" s="73"/>
      <c r="S756" s="14" t="s">
        <v>51</v>
      </c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</row>
    <row r="757" spans="13:17" ht="12.75">
      <c r="M757" s="19"/>
      <c r="N757" s="19"/>
      <c r="O757" s="19"/>
      <c r="P757" s="19"/>
      <c r="Q757" s="19"/>
    </row>
    <row r="758" spans="1:26" ht="12.75">
      <c r="A758" s="17" t="s">
        <v>268</v>
      </c>
      <c r="B758" s="17" t="s">
        <v>94</v>
      </c>
      <c r="C758" s="17"/>
      <c r="D758" s="17"/>
      <c r="E758" s="17"/>
      <c r="F758" s="45" t="s">
        <v>101</v>
      </c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8" t="s">
        <v>278</v>
      </c>
      <c r="Y758" s="49"/>
      <c r="Z758" s="50"/>
    </row>
    <row r="759" spans="1:26" ht="92.25" customHeight="1">
      <c r="A759" s="17"/>
      <c r="B759" s="17"/>
      <c r="C759" s="17"/>
      <c r="D759" s="17"/>
      <c r="E759" s="17"/>
      <c r="F759" s="93" t="s">
        <v>95</v>
      </c>
      <c r="G759" s="93"/>
      <c r="H759" s="93" t="s">
        <v>96</v>
      </c>
      <c r="I759" s="93"/>
      <c r="J759" s="94" t="s">
        <v>97</v>
      </c>
      <c r="K759" s="95"/>
      <c r="L759" s="94" t="s">
        <v>302</v>
      </c>
      <c r="M759" s="95"/>
      <c r="N759" s="93" t="s">
        <v>88</v>
      </c>
      <c r="O759" s="93"/>
      <c r="P759" s="93" t="s">
        <v>303</v>
      </c>
      <c r="Q759" s="93"/>
      <c r="R759" s="93" t="s">
        <v>98</v>
      </c>
      <c r="S759" s="93"/>
      <c r="T759" s="93" t="s">
        <v>99</v>
      </c>
      <c r="U759" s="93"/>
      <c r="V759" s="93" t="s">
        <v>100</v>
      </c>
      <c r="W759" s="93"/>
      <c r="X759" s="51"/>
      <c r="Y759" s="52"/>
      <c r="Z759" s="53"/>
    </row>
    <row r="760" spans="1:26" ht="12.75">
      <c r="A760" s="4">
        <v>1</v>
      </c>
      <c r="B760" s="81">
        <v>2</v>
      </c>
      <c r="C760" s="82"/>
      <c r="D760" s="82"/>
      <c r="E760" s="82"/>
      <c r="F760" s="81">
        <v>3</v>
      </c>
      <c r="G760" s="83"/>
      <c r="H760" s="81">
        <v>4</v>
      </c>
      <c r="I760" s="83"/>
      <c r="J760" s="81">
        <v>5</v>
      </c>
      <c r="K760" s="83"/>
      <c r="L760" s="81">
        <v>6</v>
      </c>
      <c r="M760" s="83"/>
      <c r="N760" s="81">
        <v>7</v>
      </c>
      <c r="O760" s="83"/>
      <c r="P760" s="81">
        <v>8</v>
      </c>
      <c r="Q760" s="83"/>
      <c r="R760" s="81">
        <v>9</v>
      </c>
      <c r="S760" s="83"/>
      <c r="T760" s="81">
        <v>10</v>
      </c>
      <c r="U760" s="83"/>
      <c r="V760" s="81">
        <v>11</v>
      </c>
      <c r="W760" s="82"/>
      <c r="X760" s="81">
        <v>12</v>
      </c>
      <c r="Y760" s="82"/>
      <c r="Z760" s="83"/>
    </row>
    <row r="761" spans="1:26" ht="102" customHeight="1">
      <c r="A761" s="2">
        <v>1</v>
      </c>
      <c r="B761" s="62" t="s">
        <v>304</v>
      </c>
      <c r="C761" s="43"/>
      <c r="D761" s="43"/>
      <c r="E761" s="44"/>
      <c r="F761" s="84">
        <f>U698</f>
        <v>3038.3312659518006</v>
      </c>
      <c r="G761" s="86"/>
      <c r="H761" s="84">
        <f>U730</f>
        <v>4085.98</v>
      </c>
      <c r="I761" s="86"/>
      <c r="J761" s="96">
        <v>0</v>
      </c>
      <c r="K761" s="97"/>
      <c r="L761" s="96">
        <f>X752/1224*Q756</f>
        <v>1529.1716949088236</v>
      </c>
      <c r="M761" s="97"/>
      <c r="N761" s="96">
        <f>P752*0.00007*Q756+P752*0.07/1224*Q756</f>
        <v>870.8482556941176</v>
      </c>
      <c r="O761" s="97"/>
      <c r="P761" s="96">
        <f>12420.07/8</f>
        <v>1552.50875</v>
      </c>
      <c r="Q761" s="97"/>
      <c r="R761" s="101">
        <f>H761+J761+L761+N761+P761+F761</f>
        <v>11076.839966554742</v>
      </c>
      <c r="S761" s="102"/>
      <c r="T761" s="84">
        <f>R761*S13</f>
        <v>3101.515190635328</v>
      </c>
      <c r="U761" s="86"/>
      <c r="V761" s="84">
        <f>(R761+T761)*S14</f>
        <v>1984.96972200661</v>
      </c>
      <c r="W761" s="85"/>
      <c r="X761" s="84">
        <f>R761+T761+V761</f>
        <v>16163.32487919668</v>
      </c>
      <c r="Y761" s="46"/>
      <c r="Z761" s="47"/>
    </row>
  </sheetData>
  <mergeCells count="4118">
    <mergeCell ref="T761:U761"/>
    <mergeCell ref="V761:W761"/>
    <mergeCell ref="X761:Z761"/>
    <mergeCell ref="A753:X753"/>
    <mergeCell ref="A754:X754"/>
    <mergeCell ref="A755:X755"/>
    <mergeCell ref="L761:M761"/>
    <mergeCell ref="N761:O761"/>
    <mergeCell ref="P761:Q761"/>
    <mergeCell ref="R761:S761"/>
    <mergeCell ref="B761:E761"/>
    <mergeCell ref="F761:G761"/>
    <mergeCell ref="H761:I761"/>
    <mergeCell ref="J761:K761"/>
    <mergeCell ref="R760:S760"/>
    <mergeCell ref="T760:U760"/>
    <mergeCell ref="V760:W760"/>
    <mergeCell ref="X760:Z760"/>
    <mergeCell ref="R759:S759"/>
    <mergeCell ref="T759:U759"/>
    <mergeCell ref="V759:W759"/>
    <mergeCell ref="B760:E760"/>
    <mergeCell ref="F760:G760"/>
    <mergeCell ref="H760:I760"/>
    <mergeCell ref="J760:K760"/>
    <mergeCell ref="L760:M760"/>
    <mergeCell ref="N760:O760"/>
    <mergeCell ref="P760:Q760"/>
    <mergeCell ref="A758:A759"/>
    <mergeCell ref="B758:E759"/>
    <mergeCell ref="F758:W758"/>
    <mergeCell ref="X758:Z759"/>
    <mergeCell ref="F759:G759"/>
    <mergeCell ref="H759:I759"/>
    <mergeCell ref="J759:K759"/>
    <mergeCell ref="L759:M759"/>
    <mergeCell ref="N759:O759"/>
    <mergeCell ref="P759:Q759"/>
    <mergeCell ref="M757:Q757"/>
    <mergeCell ref="K672:O672"/>
    <mergeCell ref="N448:Q448"/>
    <mergeCell ref="N224:P224"/>
    <mergeCell ref="A225:W225"/>
    <mergeCell ref="A226:W226"/>
    <mergeCell ref="A227:W227"/>
    <mergeCell ref="B368:I368"/>
    <mergeCell ref="J368:K368"/>
    <mergeCell ref="L368:M368"/>
    <mergeCell ref="P172:Q172"/>
    <mergeCell ref="R172:T172"/>
    <mergeCell ref="U172:W172"/>
    <mergeCell ref="B172:I172"/>
    <mergeCell ref="J172:K172"/>
    <mergeCell ref="L172:M172"/>
    <mergeCell ref="N172:O172"/>
    <mergeCell ref="P151:Q151"/>
    <mergeCell ref="R151:T151"/>
    <mergeCell ref="U151:W151"/>
    <mergeCell ref="B163:I163"/>
    <mergeCell ref="J163:K163"/>
    <mergeCell ref="L163:M163"/>
    <mergeCell ref="N163:O163"/>
    <mergeCell ref="P163:Q163"/>
    <mergeCell ref="R163:T163"/>
    <mergeCell ref="U163:W163"/>
    <mergeCell ref="B151:I151"/>
    <mergeCell ref="J151:K151"/>
    <mergeCell ref="L151:M151"/>
    <mergeCell ref="N151:O151"/>
    <mergeCell ref="P149:Q149"/>
    <mergeCell ref="R149:T149"/>
    <mergeCell ref="U149:W149"/>
    <mergeCell ref="B150:I150"/>
    <mergeCell ref="J150:K150"/>
    <mergeCell ref="L150:M150"/>
    <mergeCell ref="N150:O150"/>
    <mergeCell ref="P150:Q150"/>
    <mergeCell ref="R150:T150"/>
    <mergeCell ref="U150:W150"/>
    <mergeCell ref="B149:I149"/>
    <mergeCell ref="J149:K149"/>
    <mergeCell ref="L149:M149"/>
    <mergeCell ref="N149:O149"/>
    <mergeCell ref="P147:Q147"/>
    <mergeCell ref="R147:T147"/>
    <mergeCell ref="U147:W147"/>
    <mergeCell ref="B148:I148"/>
    <mergeCell ref="J148:K148"/>
    <mergeCell ref="L148:M148"/>
    <mergeCell ref="N148:O148"/>
    <mergeCell ref="P148:Q148"/>
    <mergeCell ref="R148:T148"/>
    <mergeCell ref="U148:W148"/>
    <mergeCell ref="B147:I147"/>
    <mergeCell ref="J147:K147"/>
    <mergeCell ref="L147:M147"/>
    <mergeCell ref="N147:O147"/>
    <mergeCell ref="P145:Q145"/>
    <mergeCell ref="R145:T145"/>
    <mergeCell ref="U145:W145"/>
    <mergeCell ref="B146:I146"/>
    <mergeCell ref="J146:K146"/>
    <mergeCell ref="L146:M146"/>
    <mergeCell ref="N146:O146"/>
    <mergeCell ref="P146:Q146"/>
    <mergeCell ref="R146:T146"/>
    <mergeCell ref="U146:W146"/>
    <mergeCell ref="B145:I145"/>
    <mergeCell ref="J145:K145"/>
    <mergeCell ref="L145:M145"/>
    <mergeCell ref="N145:O145"/>
    <mergeCell ref="P143:Q143"/>
    <mergeCell ref="R143:T143"/>
    <mergeCell ref="U143:W143"/>
    <mergeCell ref="B144:I144"/>
    <mergeCell ref="J144:K144"/>
    <mergeCell ref="L144:M144"/>
    <mergeCell ref="N144:O144"/>
    <mergeCell ref="P144:Q144"/>
    <mergeCell ref="R144:T144"/>
    <mergeCell ref="U144:W144"/>
    <mergeCell ref="B143:I143"/>
    <mergeCell ref="J143:K143"/>
    <mergeCell ref="L143:M143"/>
    <mergeCell ref="N143:O143"/>
    <mergeCell ref="P141:Q141"/>
    <mergeCell ref="R141:T141"/>
    <mergeCell ref="U141:W141"/>
    <mergeCell ref="B142:I142"/>
    <mergeCell ref="J142:K142"/>
    <mergeCell ref="L142:M142"/>
    <mergeCell ref="N142:O142"/>
    <mergeCell ref="P142:Q142"/>
    <mergeCell ref="R142:T142"/>
    <mergeCell ref="U142:W142"/>
    <mergeCell ref="B141:I141"/>
    <mergeCell ref="J141:K141"/>
    <mergeCell ref="L141:M141"/>
    <mergeCell ref="N141:O141"/>
    <mergeCell ref="P139:Q139"/>
    <mergeCell ref="R139:T139"/>
    <mergeCell ref="U139:W139"/>
    <mergeCell ref="B140:I140"/>
    <mergeCell ref="J140:K140"/>
    <mergeCell ref="L140:M140"/>
    <mergeCell ref="N140:O140"/>
    <mergeCell ref="P140:Q140"/>
    <mergeCell ref="R140:T140"/>
    <mergeCell ref="U140:W140"/>
    <mergeCell ref="B139:I139"/>
    <mergeCell ref="J139:K139"/>
    <mergeCell ref="L139:M139"/>
    <mergeCell ref="N139:O139"/>
    <mergeCell ref="P137:Q137"/>
    <mergeCell ref="R137:T137"/>
    <mergeCell ref="U137:W137"/>
    <mergeCell ref="B138:I138"/>
    <mergeCell ref="J138:K138"/>
    <mergeCell ref="L138:M138"/>
    <mergeCell ref="N138:O138"/>
    <mergeCell ref="P138:Q138"/>
    <mergeCell ref="R138:T138"/>
    <mergeCell ref="U138:W138"/>
    <mergeCell ref="B137:I137"/>
    <mergeCell ref="J137:K137"/>
    <mergeCell ref="L137:M137"/>
    <mergeCell ref="N137:O137"/>
    <mergeCell ref="P135:Q135"/>
    <mergeCell ref="R135:T135"/>
    <mergeCell ref="U135:W135"/>
    <mergeCell ref="B136:I136"/>
    <mergeCell ref="J136:K136"/>
    <mergeCell ref="L136:M136"/>
    <mergeCell ref="N136:O136"/>
    <mergeCell ref="P136:Q136"/>
    <mergeCell ref="R136:T136"/>
    <mergeCell ref="U136:W136"/>
    <mergeCell ref="B135:I135"/>
    <mergeCell ref="J135:K135"/>
    <mergeCell ref="L135:M135"/>
    <mergeCell ref="N135:O135"/>
    <mergeCell ref="P133:Q133"/>
    <mergeCell ref="R133:T133"/>
    <mergeCell ref="U133:W133"/>
    <mergeCell ref="B134:I134"/>
    <mergeCell ref="J134:K134"/>
    <mergeCell ref="L134:M134"/>
    <mergeCell ref="N134:O134"/>
    <mergeCell ref="P134:Q134"/>
    <mergeCell ref="R134:T134"/>
    <mergeCell ref="U134:W134"/>
    <mergeCell ref="B133:I133"/>
    <mergeCell ref="J133:K133"/>
    <mergeCell ref="L133:M133"/>
    <mergeCell ref="N133:O133"/>
    <mergeCell ref="P176:Q176"/>
    <mergeCell ref="R176:T176"/>
    <mergeCell ref="U176:W176"/>
    <mergeCell ref="B178:I178"/>
    <mergeCell ref="J178:K178"/>
    <mergeCell ref="L178:M178"/>
    <mergeCell ref="N178:O178"/>
    <mergeCell ref="P178:Q178"/>
    <mergeCell ref="R178:T178"/>
    <mergeCell ref="U178:W178"/>
    <mergeCell ref="B176:I176"/>
    <mergeCell ref="J176:K176"/>
    <mergeCell ref="L176:M176"/>
    <mergeCell ref="N176:O176"/>
    <mergeCell ref="P131:Q131"/>
    <mergeCell ref="R131:T131"/>
    <mergeCell ref="U131:W131"/>
    <mergeCell ref="B132:I132"/>
    <mergeCell ref="J132:K132"/>
    <mergeCell ref="L132:M132"/>
    <mergeCell ref="N132:O132"/>
    <mergeCell ref="P132:Q132"/>
    <mergeCell ref="R132:T132"/>
    <mergeCell ref="U132:W132"/>
    <mergeCell ref="B131:I131"/>
    <mergeCell ref="J131:K131"/>
    <mergeCell ref="L131:M131"/>
    <mergeCell ref="N131:O131"/>
    <mergeCell ref="P129:Q129"/>
    <mergeCell ref="R129:T129"/>
    <mergeCell ref="U129:W129"/>
    <mergeCell ref="B130:I130"/>
    <mergeCell ref="J130:K130"/>
    <mergeCell ref="L130:M130"/>
    <mergeCell ref="N130:O130"/>
    <mergeCell ref="P130:Q130"/>
    <mergeCell ref="R130:T130"/>
    <mergeCell ref="U130:W130"/>
    <mergeCell ref="B129:I129"/>
    <mergeCell ref="J129:K129"/>
    <mergeCell ref="L129:M129"/>
    <mergeCell ref="N129:O129"/>
    <mergeCell ref="P127:Q127"/>
    <mergeCell ref="R127:T127"/>
    <mergeCell ref="U127:W127"/>
    <mergeCell ref="B128:I128"/>
    <mergeCell ref="J128:K128"/>
    <mergeCell ref="L128:M128"/>
    <mergeCell ref="N128:O128"/>
    <mergeCell ref="P128:Q128"/>
    <mergeCell ref="R128:T128"/>
    <mergeCell ref="U128:W128"/>
    <mergeCell ref="B127:I127"/>
    <mergeCell ref="J127:K127"/>
    <mergeCell ref="L127:M127"/>
    <mergeCell ref="N127:O127"/>
    <mergeCell ref="P125:Q125"/>
    <mergeCell ref="R125:T125"/>
    <mergeCell ref="U125:W125"/>
    <mergeCell ref="B126:I126"/>
    <mergeCell ref="J126:K126"/>
    <mergeCell ref="L126:M126"/>
    <mergeCell ref="N126:O126"/>
    <mergeCell ref="P126:Q126"/>
    <mergeCell ref="R126:T126"/>
    <mergeCell ref="U126:W126"/>
    <mergeCell ref="B125:I125"/>
    <mergeCell ref="J125:K125"/>
    <mergeCell ref="L125:M125"/>
    <mergeCell ref="N125:O125"/>
    <mergeCell ref="P123:Q123"/>
    <mergeCell ref="R123:T123"/>
    <mergeCell ref="U123:W123"/>
    <mergeCell ref="B124:I124"/>
    <mergeCell ref="J124:K124"/>
    <mergeCell ref="L124:M124"/>
    <mergeCell ref="N124:O124"/>
    <mergeCell ref="P124:Q124"/>
    <mergeCell ref="R124:T124"/>
    <mergeCell ref="U124:W124"/>
    <mergeCell ref="B123:I123"/>
    <mergeCell ref="J123:K123"/>
    <mergeCell ref="L123:M123"/>
    <mergeCell ref="N123:O123"/>
    <mergeCell ref="P121:Q121"/>
    <mergeCell ref="R121:T121"/>
    <mergeCell ref="U121:W121"/>
    <mergeCell ref="B122:I122"/>
    <mergeCell ref="J122:K122"/>
    <mergeCell ref="L122:M122"/>
    <mergeCell ref="N122:O122"/>
    <mergeCell ref="P122:Q122"/>
    <mergeCell ref="R122:T122"/>
    <mergeCell ref="U122:W122"/>
    <mergeCell ref="B121:I121"/>
    <mergeCell ref="J121:K121"/>
    <mergeCell ref="L121:M121"/>
    <mergeCell ref="N121:O121"/>
    <mergeCell ref="P119:Q119"/>
    <mergeCell ref="R119:T119"/>
    <mergeCell ref="U119:W119"/>
    <mergeCell ref="B120:I120"/>
    <mergeCell ref="J120:K120"/>
    <mergeCell ref="L120:M120"/>
    <mergeCell ref="N120:O120"/>
    <mergeCell ref="P120:Q120"/>
    <mergeCell ref="R120:T120"/>
    <mergeCell ref="U120:W120"/>
    <mergeCell ref="B119:I119"/>
    <mergeCell ref="J119:K119"/>
    <mergeCell ref="L119:M119"/>
    <mergeCell ref="N119:O119"/>
    <mergeCell ref="P117:Q117"/>
    <mergeCell ref="R117:T117"/>
    <mergeCell ref="U117:W117"/>
    <mergeCell ref="B118:I118"/>
    <mergeCell ref="J118:K118"/>
    <mergeCell ref="L118:M118"/>
    <mergeCell ref="N118:O118"/>
    <mergeCell ref="P118:Q118"/>
    <mergeCell ref="R118:T118"/>
    <mergeCell ref="U118:W118"/>
    <mergeCell ref="B117:I117"/>
    <mergeCell ref="J117:K117"/>
    <mergeCell ref="L117:M117"/>
    <mergeCell ref="N117:O117"/>
    <mergeCell ref="P115:Q115"/>
    <mergeCell ref="R115:T115"/>
    <mergeCell ref="U115:W115"/>
    <mergeCell ref="B116:I116"/>
    <mergeCell ref="J116:K116"/>
    <mergeCell ref="L116:M116"/>
    <mergeCell ref="N116:O116"/>
    <mergeCell ref="P116:Q116"/>
    <mergeCell ref="R116:T116"/>
    <mergeCell ref="U116:W116"/>
    <mergeCell ref="B115:I115"/>
    <mergeCell ref="J115:K115"/>
    <mergeCell ref="L115:M115"/>
    <mergeCell ref="N115:O115"/>
    <mergeCell ref="P113:Q113"/>
    <mergeCell ref="R113:T113"/>
    <mergeCell ref="U113:W113"/>
    <mergeCell ref="B114:I114"/>
    <mergeCell ref="J114:K114"/>
    <mergeCell ref="L114:M114"/>
    <mergeCell ref="N114:O114"/>
    <mergeCell ref="P114:Q114"/>
    <mergeCell ref="R114:T114"/>
    <mergeCell ref="U114:W114"/>
    <mergeCell ref="B113:I113"/>
    <mergeCell ref="J113:K113"/>
    <mergeCell ref="L113:M113"/>
    <mergeCell ref="N113:O113"/>
    <mergeCell ref="P111:Q111"/>
    <mergeCell ref="R111:T111"/>
    <mergeCell ref="U111:W111"/>
    <mergeCell ref="B112:I112"/>
    <mergeCell ref="J112:K112"/>
    <mergeCell ref="L112:M112"/>
    <mergeCell ref="N112:O112"/>
    <mergeCell ref="P112:Q112"/>
    <mergeCell ref="R112:T112"/>
    <mergeCell ref="U112:W112"/>
    <mergeCell ref="B111:I111"/>
    <mergeCell ref="J111:K111"/>
    <mergeCell ref="L111:M111"/>
    <mergeCell ref="N111:O111"/>
    <mergeCell ref="P109:Q109"/>
    <mergeCell ref="R109:T109"/>
    <mergeCell ref="U109:W109"/>
    <mergeCell ref="B110:I110"/>
    <mergeCell ref="J110:K110"/>
    <mergeCell ref="L110:M110"/>
    <mergeCell ref="N110:O110"/>
    <mergeCell ref="P110:Q110"/>
    <mergeCell ref="R110:T110"/>
    <mergeCell ref="U110:W110"/>
    <mergeCell ref="B109:I109"/>
    <mergeCell ref="J109:K109"/>
    <mergeCell ref="L109:M109"/>
    <mergeCell ref="N109:O109"/>
    <mergeCell ref="P107:Q107"/>
    <mergeCell ref="R107:T107"/>
    <mergeCell ref="U107:W107"/>
    <mergeCell ref="B108:I108"/>
    <mergeCell ref="J108:K108"/>
    <mergeCell ref="L108:M108"/>
    <mergeCell ref="N108:O108"/>
    <mergeCell ref="P108:Q108"/>
    <mergeCell ref="R108:T108"/>
    <mergeCell ref="U108:W108"/>
    <mergeCell ref="B107:I107"/>
    <mergeCell ref="J107:K107"/>
    <mergeCell ref="L107:M107"/>
    <mergeCell ref="N107:O107"/>
    <mergeCell ref="P105:Q105"/>
    <mergeCell ref="R105:T105"/>
    <mergeCell ref="U105:W105"/>
    <mergeCell ref="B106:I106"/>
    <mergeCell ref="J106:K106"/>
    <mergeCell ref="L106:M106"/>
    <mergeCell ref="N106:O106"/>
    <mergeCell ref="P106:Q106"/>
    <mergeCell ref="R106:T106"/>
    <mergeCell ref="U106:W106"/>
    <mergeCell ref="B105:I105"/>
    <mergeCell ref="J105:K105"/>
    <mergeCell ref="L105:M105"/>
    <mergeCell ref="N105:O105"/>
    <mergeCell ref="P103:Q103"/>
    <mergeCell ref="R103:T103"/>
    <mergeCell ref="U103:W103"/>
    <mergeCell ref="B104:I104"/>
    <mergeCell ref="J104:K104"/>
    <mergeCell ref="L104:M104"/>
    <mergeCell ref="N104:O104"/>
    <mergeCell ref="P104:Q104"/>
    <mergeCell ref="R104:T104"/>
    <mergeCell ref="U104:W104"/>
    <mergeCell ref="B103:I103"/>
    <mergeCell ref="J103:K103"/>
    <mergeCell ref="L103:M103"/>
    <mergeCell ref="N103:O103"/>
    <mergeCell ref="P179:Q179"/>
    <mergeCell ref="R179:T179"/>
    <mergeCell ref="U179:W179"/>
    <mergeCell ref="B180:I180"/>
    <mergeCell ref="J180:K180"/>
    <mergeCell ref="L180:M180"/>
    <mergeCell ref="N180:O180"/>
    <mergeCell ref="P180:Q180"/>
    <mergeCell ref="R180:T180"/>
    <mergeCell ref="U180:W180"/>
    <mergeCell ref="B179:I179"/>
    <mergeCell ref="J179:K179"/>
    <mergeCell ref="L179:M179"/>
    <mergeCell ref="N179:O179"/>
    <mergeCell ref="P101:Q101"/>
    <mergeCell ref="R101:T101"/>
    <mergeCell ref="U101:W101"/>
    <mergeCell ref="B102:I102"/>
    <mergeCell ref="J102:K102"/>
    <mergeCell ref="L102:M102"/>
    <mergeCell ref="N102:O102"/>
    <mergeCell ref="P102:Q102"/>
    <mergeCell ref="R102:T102"/>
    <mergeCell ref="U102:W102"/>
    <mergeCell ref="B101:I101"/>
    <mergeCell ref="J101:K101"/>
    <mergeCell ref="L101:M101"/>
    <mergeCell ref="N101:O101"/>
    <mergeCell ref="P99:Q99"/>
    <mergeCell ref="R99:T99"/>
    <mergeCell ref="U99:W99"/>
    <mergeCell ref="B100:I100"/>
    <mergeCell ref="J100:K100"/>
    <mergeCell ref="L100:M100"/>
    <mergeCell ref="N100:O100"/>
    <mergeCell ref="P100:Q100"/>
    <mergeCell ref="R100:T100"/>
    <mergeCell ref="U100:W100"/>
    <mergeCell ref="B99:I99"/>
    <mergeCell ref="J99:K99"/>
    <mergeCell ref="L99:M99"/>
    <mergeCell ref="N99:O99"/>
    <mergeCell ref="P97:Q97"/>
    <mergeCell ref="R97:T97"/>
    <mergeCell ref="U97:W97"/>
    <mergeCell ref="B98:I98"/>
    <mergeCell ref="J98:K98"/>
    <mergeCell ref="L98:M98"/>
    <mergeCell ref="N98:O98"/>
    <mergeCell ref="P98:Q98"/>
    <mergeCell ref="R98:T98"/>
    <mergeCell ref="U98:W98"/>
    <mergeCell ref="B97:I97"/>
    <mergeCell ref="J97:K97"/>
    <mergeCell ref="L97:M97"/>
    <mergeCell ref="N97:O97"/>
    <mergeCell ref="P95:Q95"/>
    <mergeCell ref="R95:T95"/>
    <mergeCell ref="U95:W95"/>
    <mergeCell ref="B96:I96"/>
    <mergeCell ref="J96:K96"/>
    <mergeCell ref="L96:M96"/>
    <mergeCell ref="N96:O96"/>
    <mergeCell ref="P96:Q96"/>
    <mergeCell ref="R96:T96"/>
    <mergeCell ref="U96:W96"/>
    <mergeCell ref="B95:I95"/>
    <mergeCell ref="J95:K95"/>
    <mergeCell ref="L95:M95"/>
    <mergeCell ref="N95:O95"/>
    <mergeCell ref="P93:Q93"/>
    <mergeCell ref="R93:T93"/>
    <mergeCell ref="U93:W93"/>
    <mergeCell ref="B94:I94"/>
    <mergeCell ref="J94:K94"/>
    <mergeCell ref="L94:M94"/>
    <mergeCell ref="N94:O94"/>
    <mergeCell ref="P94:Q94"/>
    <mergeCell ref="R94:T94"/>
    <mergeCell ref="U94:W94"/>
    <mergeCell ref="B93:I93"/>
    <mergeCell ref="J93:K93"/>
    <mergeCell ref="L93:M93"/>
    <mergeCell ref="N93:O93"/>
    <mergeCell ref="R82:T82"/>
    <mergeCell ref="U82:W82"/>
    <mergeCell ref="B81:J81"/>
    <mergeCell ref="K81:L81"/>
    <mergeCell ref="B82:J82"/>
    <mergeCell ref="K82:L82"/>
    <mergeCell ref="M82:N82"/>
    <mergeCell ref="O82:Q82"/>
    <mergeCell ref="M81:N81"/>
    <mergeCell ref="O81:Q81"/>
    <mergeCell ref="R79:T79"/>
    <mergeCell ref="U79:W79"/>
    <mergeCell ref="R80:T80"/>
    <mergeCell ref="U80:W80"/>
    <mergeCell ref="R81:T81"/>
    <mergeCell ref="U81:W81"/>
    <mergeCell ref="B80:J80"/>
    <mergeCell ref="K80:L80"/>
    <mergeCell ref="M80:N80"/>
    <mergeCell ref="O80:Q80"/>
    <mergeCell ref="B79:J79"/>
    <mergeCell ref="K79:L79"/>
    <mergeCell ref="M79:N79"/>
    <mergeCell ref="O79:Q79"/>
    <mergeCell ref="R78:T78"/>
    <mergeCell ref="U78:W78"/>
    <mergeCell ref="B77:J77"/>
    <mergeCell ref="K77:L77"/>
    <mergeCell ref="B78:J78"/>
    <mergeCell ref="K78:L78"/>
    <mergeCell ref="M78:N78"/>
    <mergeCell ref="O78:Q78"/>
    <mergeCell ref="M77:N77"/>
    <mergeCell ref="O77:Q77"/>
    <mergeCell ref="R75:T75"/>
    <mergeCell ref="U75:W75"/>
    <mergeCell ref="R76:T76"/>
    <mergeCell ref="U76:W76"/>
    <mergeCell ref="R77:T77"/>
    <mergeCell ref="U77:W77"/>
    <mergeCell ref="B76:J76"/>
    <mergeCell ref="K76:L76"/>
    <mergeCell ref="M76:N76"/>
    <mergeCell ref="O76:Q76"/>
    <mergeCell ref="B75:J75"/>
    <mergeCell ref="K75:L75"/>
    <mergeCell ref="M75:N75"/>
    <mergeCell ref="O75:Q75"/>
    <mergeCell ref="R74:T74"/>
    <mergeCell ref="U74:W74"/>
    <mergeCell ref="B73:J73"/>
    <mergeCell ref="K73:L73"/>
    <mergeCell ref="B74:J74"/>
    <mergeCell ref="K74:L74"/>
    <mergeCell ref="M74:N74"/>
    <mergeCell ref="O74:Q74"/>
    <mergeCell ref="M73:N73"/>
    <mergeCell ref="O73:Q73"/>
    <mergeCell ref="R71:T71"/>
    <mergeCell ref="U71:W71"/>
    <mergeCell ref="R72:T72"/>
    <mergeCell ref="U72:W72"/>
    <mergeCell ref="R73:T73"/>
    <mergeCell ref="U73:W73"/>
    <mergeCell ref="B72:J72"/>
    <mergeCell ref="K72:L72"/>
    <mergeCell ref="M72:N72"/>
    <mergeCell ref="O72:Q72"/>
    <mergeCell ref="B71:J71"/>
    <mergeCell ref="K71:L71"/>
    <mergeCell ref="M71:N71"/>
    <mergeCell ref="O71:Q71"/>
    <mergeCell ref="R70:T70"/>
    <mergeCell ref="U70:W70"/>
    <mergeCell ref="B69:J69"/>
    <mergeCell ref="K69:L69"/>
    <mergeCell ref="B70:J70"/>
    <mergeCell ref="K70:L70"/>
    <mergeCell ref="M70:N70"/>
    <mergeCell ref="O70:Q70"/>
    <mergeCell ref="M69:N69"/>
    <mergeCell ref="O69:Q69"/>
    <mergeCell ref="R67:T67"/>
    <mergeCell ref="U67:W67"/>
    <mergeCell ref="R68:T68"/>
    <mergeCell ref="U68:W68"/>
    <mergeCell ref="R69:T69"/>
    <mergeCell ref="U69:W69"/>
    <mergeCell ref="B68:J68"/>
    <mergeCell ref="K68:L68"/>
    <mergeCell ref="M68:N68"/>
    <mergeCell ref="O68:Q68"/>
    <mergeCell ref="B67:J67"/>
    <mergeCell ref="K67:L67"/>
    <mergeCell ref="M67:N67"/>
    <mergeCell ref="O67:Q67"/>
    <mergeCell ref="R65:T65"/>
    <mergeCell ref="U65:W65"/>
    <mergeCell ref="B66:J66"/>
    <mergeCell ref="K66:L66"/>
    <mergeCell ref="M66:N66"/>
    <mergeCell ref="O66:Q66"/>
    <mergeCell ref="R66:T66"/>
    <mergeCell ref="U66:W66"/>
    <mergeCell ref="B65:J65"/>
    <mergeCell ref="K65:L65"/>
    <mergeCell ref="M65:N65"/>
    <mergeCell ref="O65:Q65"/>
    <mergeCell ref="B64:J64"/>
    <mergeCell ref="K64:L64"/>
    <mergeCell ref="M64:N64"/>
    <mergeCell ref="O64:Q64"/>
    <mergeCell ref="R64:T64"/>
    <mergeCell ref="U64:W64"/>
    <mergeCell ref="A63:W63"/>
    <mergeCell ref="A86:W86"/>
    <mergeCell ref="R83:T83"/>
    <mergeCell ref="U83:W83"/>
    <mergeCell ref="B84:J84"/>
    <mergeCell ref="K84:L84"/>
    <mergeCell ref="M84:N84"/>
    <mergeCell ref="O84:Q84"/>
    <mergeCell ref="A87:W87"/>
    <mergeCell ref="A89:W89"/>
    <mergeCell ref="A91:A92"/>
    <mergeCell ref="B91:I92"/>
    <mergeCell ref="J91:K92"/>
    <mergeCell ref="L91:M92"/>
    <mergeCell ref="N91:O92"/>
    <mergeCell ref="P91:Q92"/>
    <mergeCell ref="R91:W91"/>
    <mergeCell ref="R62:T62"/>
    <mergeCell ref="U62:W62"/>
    <mergeCell ref="B61:J61"/>
    <mergeCell ref="K61:L61"/>
    <mergeCell ref="B62:J62"/>
    <mergeCell ref="K62:L62"/>
    <mergeCell ref="M62:N62"/>
    <mergeCell ref="O62:Q62"/>
    <mergeCell ref="M61:N61"/>
    <mergeCell ref="O61:Q61"/>
    <mergeCell ref="R59:T59"/>
    <mergeCell ref="U59:W59"/>
    <mergeCell ref="R60:T60"/>
    <mergeCell ref="U60:W60"/>
    <mergeCell ref="R61:T61"/>
    <mergeCell ref="U61:W61"/>
    <mergeCell ref="B60:J60"/>
    <mergeCell ref="K60:L60"/>
    <mergeCell ref="M60:N60"/>
    <mergeCell ref="O60:Q60"/>
    <mergeCell ref="B59:J59"/>
    <mergeCell ref="K59:L59"/>
    <mergeCell ref="M59:N59"/>
    <mergeCell ref="O59:Q59"/>
    <mergeCell ref="R57:T57"/>
    <mergeCell ref="U57:W57"/>
    <mergeCell ref="A58:W58"/>
    <mergeCell ref="R92:T92"/>
    <mergeCell ref="U92:W92"/>
    <mergeCell ref="A88:W88"/>
    <mergeCell ref="B57:J57"/>
    <mergeCell ref="K57:L57"/>
    <mergeCell ref="M57:N57"/>
    <mergeCell ref="O57:Q57"/>
    <mergeCell ref="R56:T56"/>
    <mergeCell ref="U56:W56"/>
    <mergeCell ref="B55:J55"/>
    <mergeCell ref="K55:L55"/>
    <mergeCell ref="B56:J56"/>
    <mergeCell ref="K56:L56"/>
    <mergeCell ref="M56:N56"/>
    <mergeCell ref="O56:Q56"/>
    <mergeCell ref="M55:N55"/>
    <mergeCell ref="O55:Q55"/>
    <mergeCell ref="R53:T53"/>
    <mergeCell ref="U53:W53"/>
    <mergeCell ref="R54:T54"/>
    <mergeCell ref="U54:W54"/>
    <mergeCell ref="R55:T55"/>
    <mergeCell ref="U55:W55"/>
    <mergeCell ref="B54:J54"/>
    <mergeCell ref="K54:L54"/>
    <mergeCell ref="M54:N54"/>
    <mergeCell ref="O54:Q54"/>
    <mergeCell ref="B53:J53"/>
    <mergeCell ref="K53:L53"/>
    <mergeCell ref="M53:N53"/>
    <mergeCell ref="O53:Q53"/>
    <mergeCell ref="R84:T84"/>
    <mergeCell ref="U84:W84"/>
    <mergeCell ref="B83:J83"/>
    <mergeCell ref="K83:L83"/>
    <mergeCell ref="M83:N83"/>
    <mergeCell ref="O83:Q83"/>
    <mergeCell ref="R50:T50"/>
    <mergeCell ref="U50:W50"/>
    <mergeCell ref="B52:J52"/>
    <mergeCell ref="K52:L52"/>
    <mergeCell ref="M52:N52"/>
    <mergeCell ref="O52:Q52"/>
    <mergeCell ref="R52:T52"/>
    <mergeCell ref="U52:W52"/>
    <mergeCell ref="A51:W51"/>
    <mergeCell ref="B50:J50"/>
    <mergeCell ref="K50:L50"/>
    <mergeCell ref="M50:N50"/>
    <mergeCell ref="O50:Q50"/>
    <mergeCell ref="A46:W46"/>
    <mergeCell ref="A48:A49"/>
    <mergeCell ref="B48:J49"/>
    <mergeCell ref="K48:L49"/>
    <mergeCell ref="M48:N49"/>
    <mergeCell ref="O48:Q49"/>
    <mergeCell ref="R48:W48"/>
    <mergeCell ref="R49:T49"/>
    <mergeCell ref="U49:W49"/>
    <mergeCell ref="U34:W34"/>
    <mergeCell ref="A43:W43"/>
    <mergeCell ref="A44:W44"/>
    <mergeCell ref="A45:W45"/>
    <mergeCell ref="B34:J34"/>
    <mergeCell ref="K34:N34"/>
    <mergeCell ref="O34:Q34"/>
    <mergeCell ref="R34:T34"/>
    <mergeCell ref="U41:W41"/>
    <mergeCell ref="B29:J29"/>
    <mergeCell ref="K29:N29"/>
    <mergeCell ref="O29:Q29"/>
    <mergeCell ref="R29:T29"/>
    <mergeCell ref="U29:W29"/>
    <mergeCell ref="B32:J32"/>
    <mergeCell ref="K32:N32"/>
    <mergeCell ref="O32:Q32"/>
    <mergeCell ref="R32:T32"/>
    <mergeCell ref="B41:J41"/>
    <mergeCell ref="K41:N41"/>
    <mergeCell ref="O41:Q41"/>
    <mergeCell ref="R41:T41"/>
    <mergeCell ref="U39:W39"/>
    <mergeCell ref="B40:J40"/>
    <mergeCell ref="K40:N40"/>
    <mergeCell ref="O40:Q40"/>
    <mergeCell ref="R40:T40"/>
    <mergeCell ref="U40:W40"/>
    <mergeCell ref="B39:J39"/>
    <mergeCell ref="K39:N39"/>
    <mergeCell ref="O39:Q39"/>
    <mergeCell ref="R39:T39"/>
    <mergeCell ref="U37:W37"/>
    <mergeCell ref="B38:J38"/>
    <mergeCell ref="K38:N38"/>
    <mergeCell ref="O38:Q38"/>
    <mergeCell ref="R38:T38"/>
    <mergeCell ref="U38:W38"/>
    <mergeCell ref="B37:J37"/>
    <mergeCell ref="K37:N37"/>
    <mergeCell ref="O37:Q37"/>
    <mergeCell ref="R37:T37"/>
    <mergeCell ref="U35:W35"/>
    <mergeCell ref="B36:J36"/>
    <mergeCell ref="K36:N36"/>
    <mergeCell ref="O36:Q36"/>
    <mergeCell ref="R36:T36"/>
    <mergeCell ref="U36:W36"/>
    <mergeCell ref="B35:J35"/>
    <mergeCell ref="K35:N35"/>
    <mergeCell ref="O35:Q35"/>
    <mergeCell ref="R35:T35"/>
    <mergeCell ref="R31:T31"/>
    <mergeCell ref="U31:W31"/>
    <mergeCell ref="B33:J33"/>
    <mergeCell ref="K33:N33"/>
    <mergeCell ref="O33:Q33"/>
    <mergeCell ref="R33:T33"/>
    <mergeCell ref="U33:W33"/>
    <mergeCell ref="U32:W32"/>
    <mergeCell ref="R28:T28"/>
    <mergeCell ref="U28:W28"/>
    <mergeCell ref="B30:J30"/>
    <mergeCell ref="K30:N30"/>
    <mergeCell ref="O30:Q30"/>
    <mergeCell ref="R30:T30"/>
    <mergeCell ref="U30:W30"/>
    <mergeCell ref="R26:T26"/>
    <mergeCell ref="U26:W26"/>
    <mergeCell ref="B27:J27"/>
    <mergeCell ref="K27:N27"/>
    <mergeCell ref="O27:Q27"/>
    <mergeCell ref="R27:T27"/>
    <mergeCell ref="U27:W27"/>
    <mergeCell ref="A26:A35"/>
    <mergeCell ref="B26:J26"/>
    <mergeCell ref="K26:N26"/>
    <mergeCell ref="O26:Q26"/>
    <mergeCell ref="B28:J28"/>
    <mergeCell ref="K28:N28"/>
    <mergeCell ref="O28:Q28"/>
    <mergeCell ref="B31:J31"/>
    <mergeCell ref="K31:N31"/>
    <mergeCell ref="O31:Q31"/>
    <mergeCell ref="R22:W22"/>
    <mergeCell ref="R23:T24"/>
    <mergeCell ref="U23:W24"/>
    <mergeCell ref="B25:J25"/>
    <mergeCell ref="K25:N25"/>
    <mergeCell ref="O25:Q25"/>
    <mergeCell ref="R25:T25"/>
    <mergeCell ref="U25:W25"/>
    <mergeCell ref="A22:A24"/>
    <mergeCell ref="B22:J24"/>
    <mergeCell ref="K22:N24"/>
    <mergeCell ref="O22:Q24"/>
    <mergeCell ref="A17:W17"/>
    <mergeCell ref="A18:W18"/>
    <mergeCell ref="A19:W19"/>
    <mergeCell ref="A20:W20"/>
    <mergeCell ref="A14:R14"/>
    <mergeCell ref="S14:W14"/>
    <mergeCell ref="A15:R15"/>
    <mergeCell ref="S15:W15"/>
    <mergeCell ref="A12:R12"/>
    <mergeCell ref="S12:W12"/>
    <mergeCell ref="A13:R13"/>
    <mergeCell ref="S13:W13"/>
    <mergeCell ref="A10:R10"/>
    <mergeCell ref="S10:W10"/>
    <mergeCell ref="A11:R11"/>
    <mergeCell ref="S11:W11"/>
    <mergeCell ref="A8:R8"/>
    <mergeCell ref="S8:W8"/>
    <mergeCell ref="A9:R9"/>
    <mergeCell ref="S9:W9"/>
    <mergeCell ref="A6:R6"/>
    <mergeCell ref="S6:W6"/>
    <mergeCell ref="A7:R7"/>
    <mergeCell ref="S7:W7"/>
    <mergeCell ref="A1:W1"/>
    <mergeCell ref="A2:W2"/>
    <mergeCell ref="A3:W3"/>
    <mergeCell ref="A5:R5"/>
    <mergeCell ref="S5:W5"/>
    <mergeCell ref="B152:I152"/>
    <mergeCell ref="J152:K152"/>
    <mergeCell ref="L152:M152"/>
    <mergeCell ref="N152:O152"/>
    <mergeCell ref="P152:Q152"/>
    <mergeCell ref="R152:T152"/>
    <mergeCell ref="U152:W152"/>
    <mergeCell ref="B154:I154"/>
    <mergeCell ref="J154:K154"/>
    <mergeCell ref="L154:M154"/>
    <mergeCell ref="N154:O154"/>
    <mergeCell ref="P154:Q154"/>
    <mergeCell ref="R154:T154"/>
    <mergeCell ref="U154:W154"/>
    <mergeCell ref="B155:I155"/>
    <mergeCell ref="J155:K155"/>
    <mergeCell ref="L155:M155"/>
    <mergeCell ref="N155:O155"/>
    <mergeCell ref="P155:Q155"/>
    <mergeCell ref="R155:T155"/>
    <mergeCell ref="U155:W155"/>
    <mergeCell ref="B156:I156"/>
    <mergeCell ref="J156:K156"/>
    <mergeCell ref="L156:M156"/>
    <mergeCell ref="N156:O156"/>
    <mergeCell ref="P156:Q156"/>
    <mergeCell ref="R156:T156"/>
    <mergeCell ref="U156:W156"/>
    <mergeCell ref="B157:I157"/>
    <mergeCell ref="J157:K157"/>
    <mergeCell ref="L157:M157"/>
    <mergeCell ref="N157:O157"/>
    <mergeCell ref="P157:Q157"/>
    <mergeCell ref="R157:T157"/>
    <mergeCell ref="U157:W157"/>
    <mergeCell ref="B158:I158"/>
    <mergeCell ref="J158:K158"/>
    <mergeCell ref="L158:M158"/>
    <mergeCell ref="N158:O158"/>
    <mergeCell ref="P158:Q158"/>
    <mergeCell ref="R158:T158"/>
    <mergeCell ref="U158:W158"/>
    <mergeCell ref="B159:I159"/>
    <mergeCell ref="J159:K159"/>
    <mergeCell ref="L159:M159"/>
    <mergeCell ref="N159:O159"/>
    <mergeCell ref="P159:Q159"/>
    <mergeCell ref="R159:T159"/>
    <mergeCell ref="U159:W159"/>
    <mergeCell ref="B160:I160"/>
    <mergeCell ref="J160:K160"/>
    <mergeCell ref="L160:M160"/>
    <mergeCell ref="N160:O160"/>
    <mergeCell ref="P160:Q160"/>
    <mergeCell ref="R160:T160"/>
    <mergeCell ref="U160:W160"/>
    <mergeCell ref="B161:I161"/>
    <mergeCell ref="J161:K161"/>
    <mergeCell ref="L161:M161"/>
    <mergeCell ref="N161:O161"/>
    <mergeCell ref="P161:Q161"/>
    <mergeCell ref="R161:T161"/>
    <mergeCell ref="U161:W161"/>
    <mergeCell ref="B162:I162"/>
    <mergeCell ref="J162:K162"/>
    <mergeCell ref="L162:M162"/>
    <mergeCell ref="N162:O162"/>
    <mergeCell ref="P162:Q162"/>
    <mergeCell ref="R162:T162"/>
    <mergeCell ref="U162:W162"/>
    <mergeCell ref="B164:I164"/>
    <mergeCell ref="J164:K164"/>
    <mergeCell ref="L164:M164"/>
    <mergeCell ref="N164:O164"/>
    <mergeCell ref="P164:Q164"/>
    <mergeCell ref="R164:T164"/>
    <mergeCell ref="U164:W164"/>
    <mergeCell ref="B165:I165"/>
    <mergeCell ref="J165:K165"/>
    <mergeCell ref="L165:M165"/>
    <mergeCell ref="N165:O165"/>
    <mergeCell ref="P165:Q165"/>
    <mergeCell ref="R165:T165"/>
    <mergeCell ref="U165:W165"/>
    <mergeCell ref="B166:I166"/>
    <mergeCell ref="J166:K166"/>
    <mergeCell ref="L166:M166"/>
    <mergeCell ref="N166:O166"/>
    <mergeCell ref="P166:Q166"/>
    <mergeCell ref="R166:T166"/>
    <mergeCell ref="U166:W166"/>
    <mergeCell ref="B167:I167"/>
    <mergeCell ref="J167:K167"/>
    <mergeCell ref="L167:M167"/>
    <mergeCell ref="N167:O167"/>
    <mergeCell ref="P167:Q167"/>
    <mergeCell ref="R167:T167"/>
    <mergeCell ref="U167:W167"/>
    <mergeCell ref="B168:I168"/>
    <mergeCell ref="J168:K168"/>
    <mergeCell ref="L168:M168"/>
    <mergeCell ref="N168:O168"/>
    <mergeCell ref="P168:Q168"/>
    <mergeCell ref="R168:T168"/>
    <mergeCell ref="U168:W168"/>
    <mergeCell ref="B169:I169"/>
    <mergeCell ref="J169:K169"/>
    <mergeCell ref="L169:M169"/>
    <mergeCell ref="N169:O169"/>
    <mergeCell ref="P169:Q169"/>
    <mergeCell ref="R169:T169"/>
    <mergeCell ref="U169:W169"/>
    <mergeCell ref="B170:I170"/>
    <mergeCell ref="J170:K170"/>
    <mergeCell ref="L170:M170"/>
    <mergeCell ref="N170:O170"/>
    <mergeCell ref="P170:Q170"/>
    <mergeCell ref="R170:T170"/>
    <mergeCell ref="U170:W170"/>
    <mergeCell ref="B171:I171"/>
    <mergeCell ref="J171:K171"/>
    <mergeCell ref="L171:M171"/>
    <mergeCell ref="N171:O171"/>
    <mergeCell ref="P171:Q171"/>
    <mergeCell ref="R171:T171"/>
    <mergeCell ref="U171:W171"/>
    <mergeCell ref="U173:W173"/>
    <mergeCell ref="B174:I174"/>
    <mergeCell ref="J174:K174"/>
    <mergeCell ref="L174:M174"/>
    <mergeCell ref="N174:O174"/>
    <mergeCell ref="P174:Q174"/>
    <mergeCell ref="R174:T174"/>
    <mergeCell ref="U174:W174"/>
    <mergeCell ref="B173:I173"/>
    <mergeCell ref="J173:K173"/>
    <mergeCell ref="L175:M175"/>
    <mergeCell ref="N175:O175"/>
    <mergeCell ref="P173:Q173"/>
    <mergeCell ref="R173:T173"/>
    <mergeCell ref="L173:M173"/>
    <mergeCell ref="N173:O173"/>
    <mergeCell ref="U175:W175"/>
    <mergeCell ref="B177:I177"/>
    <mergeCell ref="J177:K177"/>
    <mergeCell ref="L177:M177"/>
    <mergeCell ref="N177:O177"/>
    <mergeCell ref="P177:Q177"/>
    <mergeCell ref="R177:T177"/>
    <mergeCell ref="U177:W177"/>
    <mergeCell ref="B175:I175"/>
    <mergeCell ref="J175:K175"/>
    <mergeCell ref="P153:Q153"/>
    <mergeCell ref="R153:T153"/>
    <mergeCell ref="U153:W153"/>
    <mergeCell ref="A182:Z182"/>
    <mergeCell ref="B153:I153"/>
    <mergeCell ref="J153:K153"/>
    <mergeCell ref="L153:M153"/>
    <mergeCell ref="N153:O153"/>
    <mergeCell ref="P175:Q175"/>
    <mergeCell ref="R175:T175"/>
    <mergeCell ref="A183:Z183"/>
    <mergeCell ref="A184:Z184"/>
    <mergeCell ref="A185:Z185"/>
    <mergeCell ref="A186:A187"/>
    <mergeCell ref="B186:H187"/>
    <mergeCell ref="I186:J187"/>
    <mergeCell ref="K186:L187"/>
    <mergeCell ref="M186:O187"/>
    <mergeCell ref="P186:R187"/>
    <mergeCell ref="S186:T187"/>
    <mergeCell ref="U186:Z186"/>
    <mergeCell ref="U187:W187"/>
    <mergeCell ref="X187:Z187"/>
    <mergeCell ref="B188:H188"/>
    <mergeCell ref="I188:J188"/>
    <mergeCell ref="K188:L188"/>
    <mergeCell ref="M188:O188"/>
    <mergeCell ref="P188:R188"/>
    <mergeCell ref="S188:T188"/>
    <mergeCell ref="U188:W188"/>
    <mergeCell ref="X188:Z188"/>
    <mergeCell ref="B189:H189"/>
    <mergeCell ref="I189:J189"/>
    <mergeCell ref="K189:L189"/>
    <mergeCell ref="M189:O189"/>
    <mergeCell ref="P189:R189"/>
    <mergeCell ref="S189:T189"/>
    <mergeCell ref="U189:W189"/>
    <mergeCell ref="X189:Z189"/>
    <mergeCell ref="B202:H202"/>
    <mergeCell ref="I202:J202"/>
    <mergeCell ref="K202:L202"/>
    <mergeCell ref="M202:O202"/>
    <mergeCell ref="P202:R202"/>
    <mergeCell ref="S202:T202"/>
    <mergeCell ref="U202:W202"/>
    <mergeCell ref="X202:Z202"/>
    <mergeCell ref="B203:H203"/>
    <mergeCell ref="I203:J203"/>
    <mergeCell ref="K203:L203"/>
    <mergeCell ref="M203:O203"/>
    <mergeCell ref="P203:R203"/>
    <mergeCell ref="S203:T203"/>
    <mergeCell ref="U203:W203"/>
    <mergeCell ref="X203:Z203"/>
    <mergeCell ref="B196:H196"/>
    <mergeCell ref="I196:J196"/>
    <mergeCell ref="K196:L196"/>
    <mergeCell ref="M196:O196"/>
    <mergeCell ref="P196:R196"/>
    <mergeCell ref="S196:T196"/>
    <mergeCell ref="U196:W196"/>
    <mergeCell ref="X196:Z196"/>
    <mergeCell ref="B197:H197"/>
    <mergeCell ref="I197:J197"/>
    <mergeCell ref="K197:L197"/>
    <mergeCell ref="M197:O197"/>
    <mergeCell ref="P197:R197"/>
    <mergeCell ref="S197:T197"/>
    <mergeCell ref="U197:W197"/>
    <mergeCell ref="X197:Z197"/>
    <mergeCell ref="B198:H198"/>
    <mergeCell ref="I198:J198"/>
    <mergeCell ref="K198:L198"/>
    <mergeCell ref="M198:O198"/>
    <mergeCell ref="P198:R198"/>
    <mergeCell ref="S198:T198"/>
    <mergeCell ref="U198:W198"/>
    <mergeCell ref="X198:Z198"/>
    <mergeCell ref="B199:H199"/>
    <mergeCell ref="I199:J199"/>
    <mergeCell ref="K199:L199"/>
    <mergeCell ref="M199:O199"/>
    <mergeCell ref="P199:R199"/>
    <mergeCell ref="S199:T199"/>
    <mergeCell ref="U199:W199"/>
    <mergeCell ref="X199:Z199"/>
    <mergeCell ref="B200:H200"/>
    <mergeCell ref="I200:J200"/>
    <mergeCell ref="K200:L200"/>
    <mergeCell ref="M200:O200"/>
    <mergeCell ref="P200:R200"/>
    <mergeCell ref="S200:T200"/>
    <mergeCell ref="U200:W200"/>
    <mergeCell ref="X200:Z200"/>
    <mergeCell ref="B190:H190"/>
    <mergeCell ref="I190:J190"/>
    <mergeCell ref="K190:L190"/>
    <mergeCell ref="M190:O190"/>
    <mergeCell ref="P190:R190"/>
    <mergeCell ref="S190:T190"/>
    <mergeCell ref="U190:W190"/>
    <mergeCell ref="X190:Z190"/>
    <mergeCell ref="B191:H191"/>
    <mergeCell ref="I191:J191"/>
    <mergeCell ref="K191:L191"/>
    <mergeCell ref="M191:O191"/>
    <mergeCell ref="P191:R191"/>
    <mergeCell ref="S191:T191"/>
    <mergeCell ref="U191:W191"/>
    <mergeCell ref="X191:Z191"/>
    <mergeCell ref="B192:H192"/>
    <mergeCell ref="I192:J192"/>
    <mergeCell ref="K192:L192"/>
    <mergeCell ref="M192:O192"/>
    <mergeCell ref="P192:R192"/>
    <mergeCell ref="S192:T192"/>
    <mergeCell ref="U192:W192"/>
    <mergeCell ref="X192:Z192"/>
    <mergeCell ref="B193:H193"/>
    <mergeCell ref="I193:J193"/>
    <mergeCell ref="K193:L193"/>
    <mergeCell ref="M193:O193"/>
    <mergeCell ref="P193:R193"/>
    <mergeCell ref="S193:T193"/>
    <mergeCell ref="U193:W193"/>
    <mergeCell ref="X193:Z193"/>
    <mergeCell ref="B194:H194"/>
    <mergeCell ref="I194:J194"/>
    <mergeCell ref="K194:L194"/>
    <mergeCell ref="M194:O194"/>
    <mergeCell ref="P194:R194"/>
    <mergeCell ref="S194:T194"/>
    <mergeCell ref="U194:W194"/>
    <mergeCell ref="X194:Z194"/>
    <mergeCell ref="B195:H195"/>
    <mergeCell ref="I195:J195"/>
    <mergeCell ref="K195:L195"/>
    <mergeCell ref="M195:O195"/>
    <mergeCell ref="P195:R195"/>
    <mergeCell ref="S195:T195"/>
    <mergeCell ref="U195:W195"/>
    <mergeCell ref="X195:Z195"/>
    <mergeCell ref="B201:H201"/>
    <mergeCell ref="I201:J201"/>
    <mergeCell ref="K201:L201"/>
    <mergeCell ref="M201:O201"/>
    <mergeCell ref="P201:R201"/>
    <mergeCell ref="S201:T201"/>
    <mergeCell ref="U201:W201"/>
    <mergeCell ref="X201:Z201"/>
    <mergeCell ref="A213:AJ213"/>
    <mergeCell ref="A214:AJ214"/>
    <mergeCell ref="A215:AJ215"/>
    <mergeCell ref="A216:P216"/>
    <mergeCell ref="Q216:R216"/>
    <mergeCell ref="S216:AJ216"/>
    <mergeCell ref="A218:A220"/>
    <mergeCell ref="B218:F220"/>
    <mergeCell ref="G218:AG218"/>
    <mergeCell ref="AH218:AJ220"/>
    <mergeCell ref="G219:I220"/>
    <mergeCell ref="J219:M220"/>
    <mergeCell ref="N219:O220"/>
    <mergeCell ref="P219:R220"/>
    <mergeCell ref="S219:U220"/>
    <mergeCell ref="Y219:AA220"/>
    <mergeCell ref="P221:R221"/>
    <mergeCell ref="S221:U221"/>
    <mergeCell ref="Y221:AA221"/>
    <mergeCell ref="AB221:AD221"/>
    <mergeCell ref="B221:F221"/>
    <mergeCell ref="G221:I221"/>
    <mergeCell ref="J221:M221"/>
    <mergeCell ref="N221:O221"/>
    <mergeCell ref="P222:R222"/>
    <mergeCell ref="S222:U222"/>
    <mergeCell ref="Y222:AA222"/>
    <mergeCell ref="AB222:AD222"/>
    <mergeCell ref="B222:F222"/>
    <mergeCell ref="G222:I222"/>
    <mergeCell ref="J222:M222"/>
    <mergeCell ref="N222:O222"/>
    <mergeCell ref="AE222:AG222"/>
    <mergeCell ref="AH222:AJ222"/>
    <mergeCell ref="V219:X220"/>
    <mergeCell ref="V221:X221"/>
    <mergeCell ref="V222:X222"/>
    <mergeCell ref="AE221:AG221"/>
    <mergeCell ref="AH221:AJ221"/>
    <mergeCell ref="AB219:AD220"/>
    <mergeCell ref="AE219:AG220"/>
    <mergeCell ref="N368:O368"/>
    <mergeCell ref="P368:Q368"/>
    <mergeCell ref="R368:T368"/>
    <mergeCell ref="U368:W368"/>
    <mergeCell ref="A228:W228"/>
    <mergeCell ref="A230:A232"/>
    <mergeCell ref="B230:J232"/>
    <mergeCell ref="K230:N232"/>
    <mergeCell ref="O230:Q232"/>
    <mergeCell ref="R230:W230"/>
    <mergeCell ref="R231:T232"/>
    <mergeCell ref="U231:W232"/>
    <mergeCell ref="B233:J233"/>
    <mergeCell ref="K233:N233"/>
    <mergeCell ref="O233:Q233"/>
    <mergeCell ref="R233:T233"/>
    <mergeCell ref="U233:W233"/>
    <mergeCell ref="A234:A243"/>
    <mergeCell ref="B234:J234"/>
    <mergeCell ref="K234:N234"/>
    <mergeCell ref="O234:Q234"/>
    <mergeCell ref="R234:T234"/>
    <mergeCell ref="U234:W234"/>
    <mergeCell ref="B235:J235"/>
    <mergeCell ref="K235:N235"/>
    <mergeCell ref="O235:Q235"/>
    <mergeCell ref="R235:T235"/>
    <mergeCell ref="U235:W235"/>
    <mergeCell ref="B236:J236"/>
    <mergeCell ref="K236:N236"/>
    <mergeCell ref="O236:Q236"/>
    <mergeCell ref="R236:T236"/>
    <mergeCell ref="U236:W236"/>
    <mergeCell ref="U237:W237"/>
    <mergeCell ref="B238:J238"/>
    <mergeCell ref="K238:N238"/>
    <mergeCell ref="O238:Q238"/>
    <mergeCell ref="R238:T238"/>
    <mergeCell ref="U238:W238"/>
    <mergeCell ref="B237:J237"/>
    <mergeCell ref="K237:N237"/>
    <mergeCell ref="O237:Q237"/>
    <mergeCell ref="R237:T237"/>
    <mergeCell ref="U239:W239"/>
    <mergeCell ref="B240:J240"/>
    <mergeCell ref="K240:N240"/>
    <mergeCell ref="O240:Q240"/>
    <mergeCell ref="R240:T240"/>
    <mergeCell ref="U240:W240"/>
    <mergeCell ref="B239:J239"/>
    <mergeCell ref="K239:N239"/>
    <mergeCell ref="O239:Q239"/>
    <mergeCell ref="R239:T239"/>
    <mergeCell ref="U241:W241"/>
    <mergeCell ref="B242:J242"/>
    <mergeCell ref="K242:N242"/>
    <mergeCell ref="O242:Q242"/>
    <mergeCell ref="R242:T242"/>
    <mergeCell ref="U242:W242"/>
    <mergeCell ref="B241:J241"/>
    <mergeCell ref="K241:N241"/>
    <mergeCell ref="O241:Q241"/>
    <mergeCell ref="R241:T241"/>
    <mergeCell ref="U243:W243"/>
    <mergeCell ref="B244:J244"/>
    <mergeCell ref="K244:N244"/>
    <mergeCell ref="O244:Q244"/>
    <mergeCell ref="R244:T244"/>
    <mergeCell ref="U244:W244"/>
    <mergeCell ref="B243:J243"/>
    <mergeCell ref="K243:N243"/>
    <mergeCell ref="O243:Q243"/>
    <mergeCell ref="R243:T243"/>
    <mergeCell ref="U245:W245"/>
    <mergeCell ref="B246:J246"/>
    <mergeCell ref="K246:N246"/>
    <mergeCell ref="O246:Q246"/>
    <mergeCell ref="R246:T246"/>
    <mergeCell ref="U246:W246"/>
    <mergeCell ref="B245:J245"/>
    <mergeCell ref="K245:N245"/>
    <mergeCell ref="O245:Q245"/>
    <mergeCell ref="R245:T245"/>
    <mergeCell ref="U247:W247"/>
    <mergeCell ref="B248:J248"/>
    <mergeCell ref="K248:N248"/>
    <mergeCell ref="O248:Q248"/>
    <mergeCell ref="R248:T248"/>
    <mergeCell ref="U248:W248"/>
    <mergeCell ref="B247:J247"/>
    <mergeCell ref="K247:N247"/>
    <mergeCell ref="O247:Q247"/>
    <mergeCell ref="R247:T247"/>
    <mergeCell ref="B249:J249"/>
    <mergeCell ref="K249:N249"/>
    <mergeCell ref="O249:Q249"/>
    <mergeCell ref="R249:T249"/>
    <mergeCell ref="U249:W249"/>
    <mergeCell ref="A251:W251"/>
    <mergeCell ref="A252:W252"/>
    <mergeCell ref="B367:I367"/>
    <mergeCell ref="J367:K367"/>
    <mergeCell ref="L367:M367"/>
    <mergeCell ref="N367:O367"/>
    <mergeCell ref="P367:Q367"/>
    <mergeCell ref="R367:T367"/>
    <mergeCell ref="U367:W367"/>
    <mergeCell ref="A253:W253"/>
    <mergeCell ref="A254:W254"/>
    <mergeCell ref="A256:A257"/>
    <mergeCell ref="B256:J257"/>
    <mergeCell ref="K256:L257"/>
    <mergeCell ref="M256:N257"/>
    <mergeCell ref="O256:Q257"/>
    <mergeCell ref="R256:W256"/>
    <mergeCell ref="R257:T257"/>
    <mergeCell ref="U257:W257"/>
    <mergeCell ref="U260:W260"/>
    <mergeCell ref="B258:J258"/>
    <mergeCell ref="K258:L258"/>
    <mergeCell ref="M258:N258"/>
    <mergeCell ref="O258:Q258"/>
    <mergeCell ref="M261:N261"/>
    <mergeCell ref="O261:Q261"/>
    <mergeCell ref="R258:T258"/>
    <mergeCell ref="U258:W258"/>
    <mergeCell ref="A259:W259"/>
    <mergeCell ref="B260:J260"/>
    <mergeCell ref="K260:L260"/>
    <mergeCell ref="M260:N260"/>
    <mergeCell ref="O260:Q260"/>
    <mergeCell ref="R260:T260"/>
    <mergeCell ref="R261:T261"/>
    <mergeCell ref="U261:W261"/>
    <mergeCell ref="B262:J262"/>
    <mergeCell ref="K262:L262"/>
    <mergeCell ref="M262:N262"/>
    <mergeCell ref="O262:Q262"/>
    <mergeCell ref="R262:T262"/>
    <mergeCell ref="U262:W262"/>
    <mergeCell ref="B261:J261"/>
    <mergeCell ref="K261:L261"/>
    <mergeCell ref="U263:W263"/>
    <mergeCell ref="B269:J269"/>
    <mergeCell ref="K269:L269"/>
    <mergeCell ref="M269:N269"/>
    <mergeCell ref="O269:Q269"/>
    <mergeCell ref="R269:T269"/>
    <mergeCell ref="U269:W269"/>
    <mergeCell ref="B264:J264"/>
    <mergeCell ref="K264:L264"/>
    <mergeCell ref="B263:J263"/>
    <mergeCell ref="M270:N270"/>
    <mergeCell ref="O270:Q270"/>
    <mergeCell ref="R263:T263"/>
    <mergeCell ref="K263:L263"/>
    <mergeCell ref="M263:N263"/>
    <mergeCell ref="O263:Q263"/>
    <mergeCell ref="R270:T270"/>
    <mergeCell ref="M264:N264"/>
    <mergeCell ref="O264:Q264"/>
    <mergeCell ref="R264:T264"/>
    <mergeCell ref="U270:W270"/>
    <mergeCell ref="A271:W271"/>
    <mergeCell ref="B272:J272"/>
    <mergeCell ref="K272:L272"/>
    <mergeCell ref="M272:N272"/>
    <mergeCell ref="O272:Q272"/>
    <mergeCell ref="R272:T272"/>
    <mergeCell ref="U272:W272"/>
    <mergeCell ref="B270:J270"/>
    <mergeCell ref="K270:L270"/>
    <mergeCell ref="U273:W273"/>
    <mergeCell ref="B274:J274"/>
    <mergeCell ref="K274:L274"/>
    <mergeCell ref="M274:N274"/>
    <mergeCell ref="O274:Q274"/>
    <mergeCell ref="R274:T274"/>
    <mergeCell ref="U274:W274"/>
    <mergeCell ref="B273:J273"/>
    <mergeCell ref="K273:L273"/>
    <mergeCell ref="M273:N273"/>
    <mergeCell ref="M275:N275"/>
    <mergeCell ref="O275:Q275"/>
    <mergeCell ref="R273:T273"/>
    <mergeCell ref="O273:Q273"/>
    <mergeCell ref="R275:T275"/>
    <mergeCell ref="U275:W275"/>
    <mergeCell ref="A276:W276"/>
    <mergeCell ref="B277:J277"/>
    <mergeCell ref="K277:L277"/>
    <mergeCell ref="M277:N277"/>
    <mergeCell ref="O277:Q277"/>
    <mergeCell ref="R277:T277"/>
    <mergeCell ref="U277:W277"/>
    <mergeCell ref="B275:J275"/>
    <mergeCell ref="K275:L275"/>
    <mergeCell ref="B278:J278"/>
    <mergeCell ref="K278:L278"/>
    <mergeCell ref="M278:N278"/>
    <mergeCell ref="O278:Q278"/>
    <mergeCell ref="R280:T280"/>
    <mergeCell ref="U280:W280"/>
    <mergeCell ref="B279:J279"/>
    <mergeCell ref="K279:L279"/>
    <mergeCell ref="M279:N279"/>
    <mergeCell ref="O279:Q279"/>
    <mergeCell ref="R278:T278"/>
    <mergeCell ref="U278:W278"/>
    <mergeCell ref="R279:T279"/>
    <mergeCell ref="U279:W279"/>
    <mergeCell ref="R281:T281"/>
    <mergeCell ref="U281:W281"/>
    <mergeCell ref="B280:J280"/>
    <mergeCell ref="K280:L280"/>
    <mergeCell ref="B281:J281"/>
    <mergeCell ref="K281:L281"/>
    <mergeCell ref="M281:N281"/>
    <mergeCell ref="O281:Q281"/>
    <mergeCell ref="M280:N280"/>
    <mergeCell ref="O280:Q280"/>
    <mergeCell ref="B282:J282"/>
    <mergeCell ref="K282:L282"/>
    <mergeCell ref="M282:N282"/>
    <mergeCell ref="O282:Q282"/>
    <mergeCell ref="R284:T284"/>
    <mergeCell ref="U284:W284"/>
    <mergeCell ref="B283:J283"/>
    <mergeCell ref="K283:L283"/>
    <mergeCell ref="M283:N283"/>
    <mergeCell ref="O283:Q283"/>
    <mergeCell ref="R282:T282"/>
    <mergeCell ref="U282:W282"/>
    <mergeCell ref="R283:T283"/>
    <mergeCell ref="U283:W283"/>
    <mergeCell ref="R285:T285"/>
    <mergeCell ref="U285:W285"/>
    <mergeCell ref="B284:J284"/>
    <mergeCell ref="K284:L284"/>
    <mergeCell ref="B285:J285"/>
    <mergeCell ref="K285:L285"/>
    <mergeCell ref="M285:N285"/>
    <mergeCell ref="O285:Q285"/>
    <mergeCell ref="M284:N284"/>
    <mergeCell ref="O284:Q284"/>
    <mergeCell ref="B286:J286"/>
    <mergeCell ref="K286:L286"/>
    <mergeCell ref="M286:N286"/>
    <mergeCell ref="O286:Q286"/>
    <mergeCell ref="R288:T288"/>
    <mergeCell ref="U288:W288"/>
    <mergeCell ref="B287:J287"/>
    <mergeCell ref="K287:L287"/>
    <mergeCell ref="M287:N287"/>
    <mergeCell ref="O287:Q287"/>
    <mergeCell ref="R286:T286"/>
    <mergeCell ref="U286:W286"/>
    <mergeCell ref="R287:T287"/>
    <mergeCell ref="U287:W287"/>
    <mergeCell ref="R289:T289"/>
    <mergeCell ref="U289:W289"/>
    <mergeCell ref="B288:J288"/>
    <mergeCell ref="K288:L288"/>
    <mergeCell ref="B289:J289"/>
    <mergeCell ref="K289:L289"/>
    <mergeCell ref="M289:N289"/>
    <mergeCell ref="O289:Q289"/>
    <mergeCell ref="M288:N288"/>
    <mergeCell ref="O288:Q288"/>
    <mergeCell ref="B290:J290"/>
    <mergeCell ref="K290:L290"/>
    <mergeCell ref="M290:N290"/>
    <mergeCell ref="O290:Q290"/>
    <mergeCell ref="R292:T292"/>
    <mergeCell ref="U292:W292"/>
    <mergeCell ref="B291:J291"/>
    <mergeCell ref="K291:L291"/>
    <mergeCell ref="M291:N291"/>
    <mergeCell ref="O291:Q291"/>
    <mergeCell ref="R290:T290"/>
    <mergeCell ref="U290:W290"/>
    <mergeCell ref="R291:T291"/>
    <mergeCell ref="U291:W291"/>
    <mergeCell ref="R293:T293"/>
    <mergeCell ref="U293:W293"/>
    <mergeCell ref="B292:J292"/>
    <mergeCell ref="K292:L292"/>
    <mergeCell ref="B293:J293"/>
    <mergeCell ref="K293:L293"/>
    <mergeCell ref="M293:N293"/>
    <mergeCell ref="O293:Q293"/>
    <mergeCell ref="M292:N292"/>
    <mergeCell ref="O292:Q292"/>
    <mergeCell ref="B294:J294"/>
    <mergeCell ref="K294:L294"/>
    <mergeCell ref="M294:N294"/>
    <mergeCell ref="O294:Q294"/>
    <mergeCell ref="R296:T296"/>
    <mergeCell ref="U296:W296"/>
    <mergeCell ref="B295:J295"/>
    <mergeCell ref="K295:L295"/>
    <mergeCell ref="M295:N295"/>
    <mergeCell ref="O295:Q295"/>
    <mergeCell ref="R294:T294"/>
    <mergeCell ref="U294:W294"/>
    <mergeCell ref="R295:T295"/>
    <mergeCell ref="U295:W295"/>
    <mergeCell ref="R297:T297"/>
    <mergeCell ref="U297:W297"/>
    <mergeCell ref="B296:J296"/>
    <mergeCell ref="K296:L296"/>
    <mergeCell ref="B297:J297"/>
    <mergeCell ref="K297:L297"/>
    <mergeCell ref="M297:N297"/>
    <mergeCell ref="O297:Q297"/>
    <mergeCell ref="M296:N296"/>
    <mergeCell ref="O296:Q296"/>
    <mergeCell ref="U264:W264"/>
    <mergeCell ref="B265:J265"/>
    <mergeCell ref="K265:L265"/>
    <mergeCell ref="M265:N265"/>
    <mergeCell ref="O265:Q265"/>
    <mergeCell ref="R265:T265"/>
    <mergeCell ref="U265:W265"/>
    <mergeCell ref="R267:T267"/>
    <mergeCell ref="U267:W267"/>
    <mergeCell ref="B266:J266"/>
    <mergeCell ref="K266:L266"/>
    <mergeCell ref="M266:N266"/>
    <mergeCell ref="O266:Q266"/>
    <mergeCell ref="R266:T266"/>
    <mergeCell ref="U266:W266"/>
    <mergeCell ref="R268:T268"/>
    <mergeCell ref="U268:W268"/>
    <mergeCell ref="B267:J267"/>
    <mergeCell ref="K267:L267"/>
    <mergeCell ref="B268:J268"/>
    <mergeCell ref="K268:L268"/>
    <mergeCell ref="M268:N268"/>
    <mergeCell ref="O268:Q268"/>
    <mergeCell ref="M267:N267"/>
    <mergeCell ref="O267:Q267"/>
    <mergeCell ref="A300:W300"/>
    <mergeCell ref="A301:W301"/>
    <mergeCell ref="A302:W302"/>
    <mergeCell ref="P365:Q365"/>
    <mergeCell ref="R365:T365"/>
    <mergeCell ref="U365:W365"/>
    <mergeCell ref="A303:W303"/>
    <mergeCell ref="A305:A306"/>
    <mergeCell ref="B305:I306"/>
    <mergeCell ref="J305:K306"/>
    <mergeCell ref="L305:M306"/>
    <mergeCell ref="N305:O306"/>
    <mergeCell ref="P305:Q306"/>
    <mergeCell ref="R305:W305"/>
    <mergeCell ref="R306:T306"/>
    <mergeCell ref="U306:W306"/>
    <mergeCell ref="B307:I307"/>
    <mergeCell ref="J307:K307"/>
    <mergeCell ref="L307:M307"/>
    <mergeCell ref="N307:O307"/>
    <mergeCell ref="P307:Q307"/>
    <mergeCell ref="R307:T307"/>
    <mergeCell ref="U307:W307"/>
    <mergeCell ref="B308:I308"/>
    <mergeCell ref="J308:K308"/>
    <mergeCell ref="L308:M308"/>
    <mergeCell ref="N308:O308"/>
    <mergeCell ref="P308:Q308"/>
    <mergeCell ref="R308:T308"/>
    <mergeCell ref="U308:W308"/>
    <mergeCell ref="B309:I309"/>
    <mergeCell ref="J309:K309"/>
    <mergeCell ref="L309:M309"/>
    <mergeCell ref="N309:O309"/>
    <mergeCell ref="P309:Q309"/>
    <mergeCell ref="R309:T309"/>
    <mergeCell ref="U309:W309"/>
    <mergeCell ref="B310:I310"/>
    <mergeCell ref="J310:K310"/>
    <mergeCell ref="L310:M310"/>
    <mergeCell ref="N310:O310"/>
    <mergeCell ref="P310:Q310"/>
    <mergeCell ref="R310:T310"/>
    <mergeCell ref="U310:W310"/>
    <mergeCell ref="B311:I311"/>
    <mergeCell ref="J311:K311"/>
    <mergeCell ref="L311:M311"/>
    <mergeCell ref="N311:O311"/>
    <mergeCell ref="P311:Q311"/>
    <mergeCell ref="R311:T311"/>
    <mergeCell ref="U311:W311"/>
    <mergeCell ref="B312:I312"/>
    <mergeCell ref="J312:K312"/>
    <mergeCell ref="L312:M312"/>
    <mergeCell ref="N312:O312"/>
    <mergeCell ref="P312:Q312"/>
    <mergeCell ref="R312:T312"/>
    <mergeCell ref="U312:W312"/>
    <mergeCell ref="B313:I313"/>
    <mergeCell ref="J313:K313"/>
    <mergeCell ref="L313:M313"/>
    <mergeCell ref="N313:O313"/>
    <mergeCell ref="P313:Q313"/>
    <mergeCell ref="R313:T313"/>
    <mergeCell ref="U313:W313"/>
    <mergeCell ref="B314:I314"/>
    <mergeCell ref="J314:K314"/>
    <mergeCell ref="L314:M314"/>
    <mergeCell ref="N314:O314"/>
    <mergeCell ref="P314:Q314"/>
    <mergeCell ref="R314:T314"/>
    <mergeCell ref="U314:W314"/>
    <mergeCell ref="B315:I315"/>
    <mergeCell ref="J315:K315"/>
    <mergeCell ref="L315:M315"/>
    <mergeCell ref="N315:O315"/>
    <mergeCell ref="P315:Q315"/>
    <mergeCell ref="R315:T315"/>
    <mergeCell ref="U315:W315"/>
    <mergeCell ref="B316:I316"/>
    <mergeCell ref="J316:K316"/>
    <mergeCell ref="L316:M316"/>
    <mergeCell ref="N316:O316"/>
    <mergeCell ref="P316:Q316"/>
    <mergeCell ref="R316:T316"/>
    <mergeCell ref="U316:W316"/>
    <mergeCell ref="B317:I317"/>
    <mergeCell ref="J317:K317"/>
    <mergeCell ref="L317:M317"/>
    <mergeCell ref="N317:O317"/>
    <mergeCell ref="P317:Q317"/>
    <mergeCell ref="R317:T317"/>
    <mergeCell ref="U317:W317"/>
    <mergeCell ref="B318:I318"/>
    <mergeCell ref="J318:K318"/>
    <mergeCell ref="L318:M318"/>
    <mergeCell ref="N318:O318"/>
    <mergeCell ref="P318:Q318"/>
    <mergeCell ref="R318:T318"/>
    <mergeCell ref="U318:W318"/>
    <mergeCell ref="B319:I319"/>
    <mergeCell ref="J319:K319"/>
    <mergeCell ref="L319:M319"/>
    <mergeCell ref="N319:O319"/>
    <mergeCell ref="P319:Q319"/>
    <mergeCell ref="R319:T319"/>
    <mergeCell ref="U319:W319"/>
    <mergeCell ref="B320:I320"/>
    <mergeCell ref="J320:K320"/>
    <mergeCell ref="L320:M320"/>
    <mergeCell ref="N320:O320"/>
    <mergeCell ref="P320:Q320"/>
    <mergeCell ref="R320:T320"/>
    <mergeCell ref="U320:W320"/>
    <mergeCell ref="B321:I321"/>
    <mergeCell ref="J321:K321"/>
    <mergeCell ref="L321:M321"/>
    <mergeCell ref="N321:O321"/>
    <mergeCell ref="P321:Q321"/>
    <mergeCell ref="R321:T321"/>
    <mergeCell ref="U321:W321"/>
    <mergeCell ref="B322:I322"/>
    <mergeCell ref="J322:K322"/>
    <mergeCell ref="L322:M322"/>
    <mergeCell ref="N322:O322"/>
    <mergeCell ref="P322:Q322"/>
    <mergeCell ref="R322:T322"/>
    <mergeCell ref="U322:W322"/>
    <mergeCell ref="B323:I323"/>
    <mergeCell ref="J323:K323"/>
    <mergeCell ref="L323:M323"/>
    <mergeCell ref="N323:O323"/>
    <mergeCell ref="P323:Q323"/>
    <mergeCell ref="R323:T323"/>
    <mergeCell ref="U323:W323"/>
    <mergeCell ref="B324:I324"/>
    <mergeCell ref="J324:K324"/>
    <mergeCell ref="L324:M324"/>
    <mergeCell ref="N324:O324"/>
    <mergeCell ref="P324:Q324"/>
    <mergeCell ref="R324:T324"/>
    <mergeCell ref="U324:W324"/>
    <mergeCell ref="B325:I325"/>
    <mergeCell ref="J325:K325"/>
    <mergeCell ref="L325:M325"/>
    <mergeCell ref="N325:O325"/>
    <mergeCell ref="P325:Q325"/>
    <mergeCell ref="R325:T325"/>
    <mergeCell ref="U325:W325"/>
    <mergeCell ref="B326:I326"/>
    <mergeCell ref="J326:K326"/>
    <mergeCell ref="L326:M326"/>
    <mergeCell ref="N326:O326"/>
    <mergeCell ref="P326:Q326"/>
    <mergeCell ref="R326:T326"/>
    <mergeCell ref="U326:W326"/>
    <mergeCell ref="B327:I327"/>
    <mergeCell ref="J327:K327"/>
    <mergeCell ref="L327:M327"/>
    <mergeCell ref="N327:O327"/>
    <mergeCell ref="P327:Q327"/>
    <mergeCell ref="R327:T327"/>
    <mergeCell ref="U327:W327"/>
    <mergeCell ref="B328:I328"/>
    <mergeCell ref="J328:K328"/>
    <mergeCell ref="L328:M328"/>
    <mergeCell ref="N328:O328"/>
    <mergeCell ref="P328:Q328"/>
    <mergeCell ref="R328:T328"/>
    <mergeCell ref="U328:W328"/>
    <mergeCell ref="B329:I329"/>
    <mergeCell ref="J329:K329"/>
    <mergeCell ref="L329:M329"/>
    <mergeCell ref="N329:O329"/>
    <mergeCell ref="P329:Q329"/>
    <mergeCell ref="R329:T329"/>
    <mergeCell ref="U329:W329"/>
    <mergeCell ref="B330:I330"/>
    <mergeCell ref="J330:K330"/>
    <mergeCell ref="L330:M330"/>
    <mergeCell ref="N330:O330"/>
    <mergeCell ref="P330:Q330"/>
    <mergeCell ref="R330:T330"/>
    <mergeCell ref="U330:W330"/>
    <mergeCell ref="B331:I331"/>
    <mergeCell ref="J331:K331"/>
    <mergeCell ref="L331:M331"/>
    <mergeCell ref="N331:O331"/>
    <mergeCell ref="P331:Q331"/>
    <mergeCell ref="R331:T331"/>
    <mergeCell ref="U331:W331"/>
    <mergeCell ref="B332:I332"/>
    <mergeCell ref="J332:K332"/>
    <mergeCell ref="L332:M332"/>
    <mergeCell ref="N332:O332"/>
    <mergeCell ref="P332:Q332"/>
    <mergeCell ref="R332:T332"/>
    <mergeCell ref="U332:W332"/>
    <mergeCell ref="B333:I333"/>
    <mergeCell ref="J333:K333"/>
    <mergeCell ref="L333:M333"/>
    <mergeCell ref="N333:O333"/>
    <mergeCell ref="P333:Q333"/>
    <mergeCell ref="R333:T333"/>
    <mergeCell ref="U333:W333"/>
    <mergeCell ref="B334:I334"/>
    <mergeCell ref="J334:K334"/>
    <mergeCell ref="L334:M334"/>
    <mergeCell ref="N334:O334"/>
    <mergeCell ref="P334:Q334"/>
    <mergeCell ref="R334:T334"/>
    <mergeCell ref="U334:W334"/>
    <mergeCell ref="B335:I335"/>
    <mergeCell ref="J335:K335"/>
    <mergeCell ref="L335:M335"/>
    <mergeCell ref="N335:O335"/>
    <mergeCell ref="P335:Q335"/>
    <mergeCell ref="R335:T335"/>
    <mergeCell ref="U335:W335"/>
    <mergeCell ref="B336:I336"/>
    <mergeCell ref="J336:K336"/>
    <mergeCell ref="L336:M336"/>
    <mergeCell ref="N336:O336"/>
    <mergeCell ref="P336:Q336"/>
    <mergeCell ref="R336:T336"/>
    <mergeCell ref="U336:W336"/>
    <mergeCell ref="B337:I337"/>
    <mergeCell ref="J337:K337"/>
    <mergeCell ref="L337:M337"/>
    <mergeCell ref="N337:O337"/>
    <mergeCell ref="P337:Q337"/>
    <mergeCell ref="R337:T337"/>
    <mergeCell ref="U337:W337"/>
    <mergeCell ref="B338:I338"/>
    <mergeCell ref="J338:K338"/>
    <mergeCell ref="L338:M338"/>
    <mergeCell ref="N338:O338"/>
    <mergeCell ref="P338:Q338"/>
    <mergeCell ref="R338:T338"/>
    <mergeCell ref="U338:W338"/>
    <mergeCell ref="B339:I339"/>
    <mergeCell ref="J339:K339"/>
    <mergeCell ref="L339:M339"/>
    <mergeCell ref="N339:O339"/>
    <mergeCell ref="P339:Q339"/>
    <mergeCell ref="R339:T339"/>
    <mergeCell ref="U339:W339"/>
    <mergeCell ref="B340:I340"/>
    <mergeCell ref="J340:K340"/>
    <mergeCell ref="L340:M340"/>
    <mergeCell ref="N340:O340"/>
    <mergeCell ref="P340:Q340"/>
    <mergeCell ref="R340:T340"/>
    <mergeCell ref="U340:W340"/>
    <mergeCell ref="B341:I341"/>
    <mergeCell ref="J341:K341"/>
    <mergeCell ref="L341:M341"/>
    <mergeCell ref="N341:O341"/>
    <mergeCell ref="P341:Q341"/>
    <mergeCell ref="R341:T341"/>
    <mergeCell ref="U341:W341"/>
    <mergeCell ref="B342:I342"/>
    <mergeCell ref="J342:K342"/>
    <mergeCell ref="L342:M342"/>
    <mergeCell ref="N342:O342"/>
    <mergeCell ref="P342:Q342"/>
    <mergeCell ref="R342:T342"/>
    <mergeCell ref="U342:W342"/>
    <mergeCell ref="B343:I343"/>
    <mergeCell ref="J343:K343"/>
    <mergeCell ref="L343:M343"/>
    <mergeCell ref="N343:O343"/>
    <mergeCell ref="P343:Q343"/>
    <mergeCell ref="R343:T343"/>
    <mergeCell ref="U343:W343"/>
    <mergeCell ref="B344:I344"/>
    <mergeCell ref="J344:K344"/>
    <mergeCell ref="L344:M344"/>
    <mergeCell ref="N344:O344"/>
    <mergeCell ref="P344:Q344"/>
    <mergeCell ref="R344:T344"/>
    <mergeCell ref="U344:W344"/>
    <mergeCell ref="B345:I345"/>
    <mergeCell ref="J345:K345"/>
    <mergeCell ref="L345:M345"/>
    <mergeCell ref="N345:O345"/>
    <mergeCell ref="P345:Q345"/>
    <mergeCell ref="R345:T345"/>
    <mergeCell ref="U345:W345"/>
    <mergeCell ref="B346:I346"/>
    <mergeCell ref="J346:K346"/>
    <mergeCell ref="L346:M346"/>
    <mergeCell ref="N346:O346"/>
    <mergeCell ref="P346:Q346"/>
    <mergeCell ref="R346:T346"/>
    <mergeCell ref="U346:W346"/>
    <mergeCell ref="B347:I347"/>
    <mergeCell ref="J347:K347"/>
    <mergeCell ref="L347:M347"/>
    <mergeCell ref="N347:O347"/>
    <mergeCell ref="P347:Q347"/>
    <mergeCell ref="R347:T347"/>
    <mergeCell ref="U347:W347"/>
    <mergeCell ref="B348:I348"/>
    <mergeCell ref="J348:K348"/>
    <mergeCell ref="L348:M348"/>
    <mergeCell ref="N348:O348"/>
    <mergeCell ref="P348:Q348"/>
    <mergeCell ref="R348:T348"/>
    <mergeCell ref="U348:W348"/>
    <mergeCell ref="B349:I349"/>
    <mergeCell ref="J349:K349"/>
    <mergeCell ref="L349:M349"/>
    <mergeCell ref="N349:O349"/>
    <mergeCell ref="P349:Q349"/>
    <mergeCell ref="R349:T349"/>
    <mergeCell ref="U349:W349"/>
    <mergeCell ref="B350:I350"/>
    <mergeCell ref="J350:K350"/>
    <mergeCell ref="L350:M350"/>
    <mergeCell ref="N350:O350"/>
    <mergeCell ref="P350:Q350"/>
    <mergeCell ref="R350:T350"/>
    <mergeCell ref="U350:W350"/>
    <mergeCell ref="B351:I351"/>
    <mergeCell ref="J351:K351"/>
    <mergeCell ref="L351:M351"/>
    <mergeCell ref="N351:O351"/>
    <mergeCell ref="P351:Q351"/>
    <mergeCell ref="R351:T351"/>
    <mergeCell ref="U351:W351"/>
    <mergeCell ref="B352:I352"/>
    <mergeCell ref="J352:K352"/>
    <mergeCell ref="L352:M352"/>
    <mergeCell ref="N352:O352"/>
    <mergeCell ref="P352:Q352"/>
    <mergeCell ref="R352:T352"/>
    <mergeCell ref="U352:W352"/>
    <mergeCell ref="B353:I353"/>
    <mergeCell ref="J353:K353"/>
    <mergeCell ref="L353:M353"/>
    <mergeCell ref="N353:O353"/>
    <mergeCell ref="P353:Q353"/>
    <mergeCell ref="R353:T353"/>
    <mergeCell ref="U353:W353"/>
    <mergeCell ref="B354:I354"/>
    <mergeCell ref="J354:K354"/>
    <mergeCell ref="L354:M354"/>
    <mergeCell ref="N354:O354"/>
    <mergeCell ref="P354:Q354"/>
    <mergeCell ref="R354:T354"/>
    <mergeCell ref="U354:W354"/>
    <mergeCell ref="B355:I355"/>
    <mergeCell ref="J355:K355"/>
    <mergeCell ref="L355:M355"/>
    <mergeCell ref="N355:O355"/>
    <mergeCell ref="P355:Q355"/>
    <mergeCell ref="R355:T355"/>
    <mergeCell ref="U355:W355"/>
    <mergeCell ref="B356:I356"/>
    <mergeCell ref="J356:K356"/>
    <mergeCell ref="L356:M356"/>
    <mergeCell ref="N356:O356"/>
    <mergeCell ref="P356:Q356"/>
    <mergeCell ref="R356:T356"/>
    <mergeCell ref="U356:W356"/>
    <mergeCell ref="B357:I357"/>
    <mergeCell ref="J357:K357"/>
    <mergeCell ref="L357:M357"/>
    <mergeCell ref="N357:O357"/>
    <mergeCell ref="P357:Q357"/>
    <mergeCell ref="R357:T357"/>
    <mergeCell ref="U357:W357"/>
    <mergeCell ref="B358:I358"/>
    <mergeCell ref="J358:K358"/>
    <mergeCell ref="L358:M358"/>
    <mergeCell ref="N358:O358"/>
    <mergeCell ref="P358:Q358"/>
    <mergeCell ref="R358:T358"/>
    <mergeCell ref="U358:W358"/>
    <mergeCell ref="B359:I359"/>
    <mergeCell ref="J359:K359"/>
    <mergeCell ref="L359:M359"/>
    <mergeCell ref="N359:O359"/>
    <mergeCell ref="P359:Q359"/>
    <mergeCell ref="R359:T359"/>
    <mergeCell ref="U359:W359"/>
    <mergeCell ref="B360:I360"/>
    <mergeCell ref="J360:K360"/>
    <mergeCell ref="L360:M360"/>
    <mergeCell ref="N360:O360"/>
    <mergeCell ref="P360:Q360"/>
    <mergeCell ref="R360:T360"/>
    <mergeCell ref="U360:W360"/>
    <mergeCell ref="B361:I361"/>
    <mergeCell ref="J361:K361"/>
    <mergeCell ref="L361:M361"/>
    <mergeCell ref="N361:O361"/>
    <mergeCell ref="P361:Q361"/>
    <mergeCell ref="R361:T361"/>
    <mergeCell ref="U361:W361"/>
    <mergeCell ref="B362:I362"/>
    <mergeCell ref="J362:K362"/>
    <mergeCell ref="L362:M362"/>
    <mergeCell ref="N362:O362"/>
    <mergeCell ref="P362:Q362"/>
    <mergeCell ref="R362:T362"/>
    <mergeCell ref="U362:W362"/>
    <mergeCell ref="B363:I363"/>
    <mergeCell ref="J363:K363"/>
    <mergeCell ref="L363:M363"/>
    <mergeCell ref="N363:O363"/>
    <mergeCell ref="P363:Q363"/>
    <mergeCell ref="R363:T363"/>
    <mergeCell ref="U363:W363"/>
    <mergeCell ref="B364:I364"/>
    <mergeCell ref="J364:K364"/>
    <mergeCell ref="L364:M364"/>
    <mergeCell ref="N364:O364"/>
    <mergeCell ref="P364:Q364"/>
    <mergeCell ref="R364:T364"/>
    <mergeCell ref="U364:W364"/>
    <mergeCell ref="B366:I366"/>
    <mergeCell ref="J366:K366"/>
    <mergeCell ref="L366:M366"/>
    <mergeCell ref="N366:O366"/>
    <mergeCell ref="P366:Q366"/>
    <mergeCell ref="R366:T366"/>
    <mergeCell ref="U366:W366"/>
    <mergeCell ref="B372:I372"/>
    <mergeCell ref="J372:K372"/>
    <mergeCell ref="L372:M372"/>
    <mergeCell ref="N372:O372"/>
    <mergeCell ref="P372:Q372"/>
    <mergeCell ref="R372:T372"/>
    <mergeCell ref="U372:W372"/>
    <mergeCell ref="B373:I373"/>
    <mergeCell ref="J373:K373"/>
    <mergeCell ref="L373:M373"/>
    <mergeCell ref="N373:O373"/>
    <mergeCell ref="P373:Q373"/>
    <mergeCell ref="R373:T373"/>
    <mergeCell ref="U373:W373"/>
    <mergeCell ref="B374:I374"/>
    <mergeCell ref="J374:K374"/>
    <mergeCell ref="L374:M374"/>
    <mergeCell ref="N374:O374"/>
    <mergeCell ref="P374:Q374"/>
    <mergeCell ref="R374:T374"/>
    <mergeCell ref="U374:W374"/>
    <mergeCell ref="B375:I375"/>
    <mergeCell ref="J375:K375"/>
    <mergeCell ref="L375:M375"/>
    <mergeCell ref="N375:O375"/>
    <mergeCell ref="P375:Q375"/>
    <mergeCell ref="R375:T375"/>
    <mergeCell ref="U375:W375"/>
    <mergeCell ref="B376:I376"/>
    <mergeCell ref="J376:K376"/>
    <mergeCell ref="L376:M376"/>
    <mergeCell ref="N376:O376"/>
    <mergeCell ref="P376:Q376"/>
    <mergeCell ref="R376:T376"/>
    <mergeCell ref="U376:W376"/>
    <mergeCell ref="B377:I377"/>
    <mergeCell ref="J377:K377"/>
    <mergeCell ref="L377:M377"/>
    <mergeCell ref="N377:O377"/>
    <mergeCell ref="P377:Q377"/>
    <mergeCell ref="R377:T377"/>
    <mergeCell ref="U377:W377"/>
    <mergeCell ref="B378:I378"/>
    <mergeCell ref="J378:K378"/>
    <mergeCell ref="L378:M378"/>
    <mergeCell ref="N378:O378"/>
    <mergeCell ref="P378:Q378"/>
    <mergeCell ref="R378:T378"/>
    <mergeCell ref="U378:W378"/>
    <mergeCell ref="B379:I379"/>
    <mergeCell ref="J379:K379"/>
    <mergeCell ref="L379:M379"/>
    <mergeCell ref="N379:O379"/>
    <mergeCell ref="P379:Q379"/>
    <mergeCell ref="R379:T379"/>
    <mergeCell ref="U379:W379"/>
    <mergeCell ref="B380:I380"/>
    <mergeCell ref="J380:K380"/>
    <mergeCell ref="L380:M380"/>
    <mergeCell ref="N380:O380"/>
    <mergeCell ref="P380:Q380"/>
    <mergeCell ref="R380:T380"/>
    <mergeCell ref="U380:W380"/>
    <mergeCell ref="B381:I381"/>
    <mergeCell ref="J381:K381"/>
    <mergeCell ref="L381:M381"/>
    <mergeCell ref="N381:O381"/>
    <mergeCell ref="P381:Q381"/>
    <mergeCell ref="R381:T381"/>
    <mergeCell ref="U381:W381"/>
    <mergeCell ref="B382:I382"/>
    <mergeCell ref="J382:K382"/>
    <mergeCell ref="L382:M382"/>
    <mergeCell ref="N382:O382"/>
    <mergeCell ref="P382:Q382"/>
    <mergeCell ref="R382:T382"/>
    <mergeCell ref="U382:W382"/>
    <mergeCell ref="B383:I383"/>
    <mergeCell ref="J383:K383"/>
    <mergeCell ref="L383:M383"/>
    <mergeCell ref="N383:O383"/>
    <mergeCell ref="P383:Q383"/>
    <mergeCell ref="R383:T383"/>
    <mergeCell ref="U383:W383"/>
    <mergeCell ref="B384:I384"/>
    <mergeCell ref="J384:K384"/>
    <mergeCell ref="L384:M384"/>
    <mergeCell ref="N384:O384"/>
    <mergeCell ref="P384:Q384"/>
    <mergeCell ref="R384:T384"/>
    <mergeCell ref="U384:W384"/>
    <mergeCell ref="B385:I385"/>
    <mergeCell ref="J385:K385"/>
    <mergeCell ref="L385:M385"/>
    <mergeCell ref="N385:O385"/>
    <mergeCell ref="P385:Q385"/>
    <mergeCell ref="R385:T385"/>
    <mergeCell ref="U385:W385"/>
    <mergeCell ref="B386:I386"/>
    <mergeCell ref="J386:K386"/>
    <mergeCell ref="L386:M386"/>
    <mergeCell ref="N386:O386"/>
    <mergeCell ref="P386:Q386"/>
    <mergeCell ref="R386:T386"/>
    <mergeCell ref="U386:W386"/>
    <mergeCell ref="B387:I387"/>
    <mergeCell ref="J387:K387"/>
    <mergeCell ref="L387:M387"/>
    <mergeCell ref="N387:O387"/>
    <mergeCell ref="P387:Q387"/>
    <mergeCell ref="R387:T387"/>
    <mergeCell ref="U387:W387"/>
    <mergeCell ref="B388:I388"/>
    <mergeCell ref="J388:K388"/>
    <mergeCell ref="L388:M388"/>
    <mergeCell ref="N388:O388"/>
    <mergeCell ref="P388:Q388"/>
    <mergeCell ref="R388:T388"/>
    <mergeCell ref="U388:W388"/>
    <mergeCell ref="B389:I389"/>
    <mergeCell ref="J389:K389"/>
    <mergeCell ref="L389:M389"/>
    <mergeCell ref="N389:O389"/>
    <mergeCell ref="P389:Q389"/>
    <mergeCell ref="R389:T389"/>
    <mergeCell ref="U389:W389"/>
    <mergeCell ref="B390:I390"/>
    <mergeCell ref="J390:K390"/>
    <mergeCell ref="L390:M390"/>
    <mergeCell ref="N390:O390"/>
    <mergeCell ref="P390:Q390"/>
    <mergeCell ref="R390:T390"/>
    <mergeCell ref="U390:W390"/>
    <mergeCell ref="B391:I391"/>
    <mergeCell ref="J391:K391"/>
    <mergeCell ref="L391:M391"/>
    <mergeCell ref="N391:O391"/>
    <mergeCell ref="P391:Q391"/>
    <mergeCell ref="R391:T391"/>
    <mergeCell ref="U391:W391"/>
    <mergeCell ref="B392:I392"/>
    <mergeCell ref="J392:K392"/>
    <mergeCell ref="L392:M392"/>
    <mergeCell ref="N392:O392"/>
    <mergeCell ref="P392:Q392"/>
    <mergeCell ref="R392:T392"/>
    <mergeCell ref="U392:W392"/>
    <mergeCell ref="B393:I393"/>
    <mergeCell ref="J393:K393"/>
    <mergeCell ref="L393:M393"/>
    <mergeCell ref="N393:O393"/>
    <mergeCell ref="P393:Q393"/>
    <mergeCell ref="R393:T393"/>
    <mergeCell ref="U393:W393"/>
    <mergeCell ref="B394:I394"/>
    <mergeCell ref="J394:K394"/>
    <mergeCell ref="L394:M394"/>
    <mergeCell ref="N394:O394"/>
    <mergeCell ref="P394:Q394"/>
    <mergeCell ref="R394:T394"/>
    <mergeCell ref="U394:W394"/>
    <mergeCell ref="B395:I395"/>
    <mergeCell ref="J395:K395"/>
    <mergeCell ref="L395:M395"/>
    <mergeCell ref="N395:O395"/>
    <mergeCell ref="P395:Q395"/>
    <mergeCell ref="R395:T395"/>
    <mergeCell ref="U395:W395"/>
    <mergeCell ref="B396:I396"/>
    <mergeCell ref="J396:K396"/>
    <mergeCell ref="L396:M396"/>
    <mergeCell ref="N396:O396"/>
    <mergeCell ref="P396:Q396"/>
    <mergeCell ref="R396:T396"/>
    <mergeCell ref="U396:W396"/>
    <mergeCell ref="U397:W397"/>
    <mergeCell ref="B404:I404"/>
    <mergeCell ref="J404:K404"/>
    <mergeCell ref="L404:M404"/>
    <mergeCell ref="N404:O404"/>
    <mergeCell ref="P404:Q404"/>
    <mergeCell ref="R404:T404"/>
    <mergeCell ref="U404:W404"/>
    <mergeCell ref="B397:I397"/>
    <mergeCell ref="J397:K397"/>
    <mergeCell ref="L411:M411"/>
    <mergeCell ref="N411:O411"/>
    <mergeCell ref="P397:Q397"/>
    <mergeCell ref="R397:T397"/>
    <mergeCell ref="L397:M397"/>
    <mergeCell ref="N397:O397"/>
    <mergeCell ref="P399:Q399"/>
    <mergeCell ref="R399:T399"/>
    <mergeCell ref="P401:Q401"/>
    <mergeCell ref="R401:T401"/>
    <mergeCell ref="U411:W411"/>
    <mergeCell ref="B412:I412"/>
    <mergeCell ref="J412:K412"/>
    <mergeCell ref="L412:M412"/>
    <mergeCell ref="N412:O412"/>
    <mergeCell ref="P412:Q412"/>
    <mergeCell ref="R412:T412"/>
    <mergeCell ref="U412:W412"/>
    <mergeCell ref="B411:I411"/>
    <mergeCell ref="J411:K411"/>
    <mergeCell ref="B365:I365"/>
    <mergeCell ref="J365:K365"/>
    <mergeCell ref="L365:M365"/>
    <mergeCell ref="N365:O365"/>
    <mergeCell ref="B369:I369"/>
    <mergeCell ref="J369:K369"/>
    <mergeCell ref="L369:M369"/>
    <mergeCell ref="N369:O369"/>
    <mergeCell ref="P369:Q369"/>
    <mergeCell ref="R369:T369"/>
    <mergeCell ref="U369:W369"/>
    <mergeCell ref="B370:I370"/>
    <mergeCell ref="J370:K370"/>
    <mergeCell ref="L370:M370"/>
    <mergeCell ref="N370:O370"/>
    <mergeCell ref="P370:Q370"/>
    <mergeCell ref="R370:T370"/>
    <mergeCell ref="U370:W370"/>
    <mergeCell ref="B371:I371"/>
    <mergeCell ref="J371:K371"/>
    <mergeCell ref="L371:M371"/>
    <mergeCell ref="N371:O371"/>
    <mergeCell ref="P371:Q371"/>
    <mergeCell ref="R371:T371"/>
    <mergeCell ref="U371:W371"/>
    <mergeCell ref="B398:I398"/>
    <mergeCell ref="J398:K398"/>
    <mergeCell ref="L398:M398"/>
    <mergeCell ref="N398:O398"/>
    <mergeCell ref="P398:Q398"/>
    <mergeCell ref="R398:T398"/>
    <mergeCell ref="U398:W398"/>
    <mergeCell ref="B399:I399"/>
    <mergeCell ref="J399:K399"/>
    <mergeCell ref="L399:M399"/>
    <mergeCell ref="N399:O399"/>
    <mergeCell ref="L401:M401"/>
    <mergeCell ref="N401:O401"/>
    <mergeCell ref="U399:W399"/>
    <mergeCell ref="B400:I400"/>
    <mergeCell ref="J400:K400"/>
    <mergeCell ref="L400:M400"/>
    <mergeCell ref="N400:O400"/>
    <mergeCell ref="P400:Q400"/>
    <mergeCell ref="R400:T400"/>
    <mergeCell ref="U400:W400"/>
    <mergeCell ref="U401:W401"/>
    <mergeCell ref="B402:I402"/>
    <mergeCell ref="J402:K402"/>
    <mergeCell ref="L402:M402"/>
    <mergeCell ref="N402:O402"/>
    <mergeCell ref="P402:Q402"/>
    <mergeCell ref="R402:T402"/>
    <mergeCell ref="U402:W402"/>
    <mergeCell ref="B401:I401"/>
    <mergeCell ref="J401:K401"/>
    <mergeCell ref="B403:I403"/>
    <mergeCell ref="J403:K403"/>
    <mergeCell ref="L403:M403"/>
    <mergeCell ref="N403:O403"/>
    <mergeCell ref="P403:Q403"/>
    <mergeCell ref="R403:T403"/>
    <mergeCell ref="U403:W403"/>
    <mergeCell ref="B405:I405"/>
    <mergeCell ref="J405:K405"/>
    <mergeCell ref="L405:M405"/>
    <mergeCell ref="N405:O405"/>
    <mergeCell ref="P405:Q405"/>
    <mergeCell ref="R405:T405"/>
    <mergeCell ref="U405:W405"/>
    <mergeCell ref="B406:I406"/>
    <mergeCell ref="J406:K406"/>
    <mergeCell ref="L406:M406"/>
    <mergeCell ref="N406:O406"/>
    <mergeCell ref="P406:Q406"/>
    <mergeCell ref="R406:T406"/>
    <mergeCell ref="U406:W406"/>
    <mergeCell ref="B407:I407"/>
    <mergeCell ref="J407:K407"/>
    <mergeCell ref="L407:M407"/>
    <mergeCell ref="N407:O407"/>
    <mergeCell ref="P407:Q407"/>
    <mergeCell ref="R407:T407"/>
    <mergeCell ref="U407:W407"/>
    <mergeCell ref="B408:I408"/>
    <mergeCell ref="J408:K408"/>
    <mergeCell ref="L408:M408"/>
    <mergeCell ref="N408:O408"/>
    <mergeCell ref="P408:Q408"/>
    <mergeCell ref="R408:T408"/>
    <mergeCell ref="U408:W408"/>
    <mergeCell ref="B409:I409"/>
    <mergeCell ref="J409:K409"/>
    <mergeCell ref="L409:M409"/>
    <mergeCell ref="N409:O409"/>
    <mergeCell ref="P409:Q409"/>
    <mergeCell ref="R409:T409"/>
    <mergeCell ref="U409:W409"/>
    <mergeCell ref="P410:Q410"/>
    <mergeCell ref="R410:T410"/>
    <mergeCell ref="U410:W410"/>
    <mergeCell ref="A414:Z414"/>
    <mergeCell ref="B410:I410"/>
    <mergeCell ref="J410:K410"/>
    <mergeCell ref="L410:M410"/>
    <mergeCell ref="N410:O410"/>
    <mergeCell ref="P411:Q411"/>
    <mergeCell ref="R411:T411"/>
    <mergeCell ref="A415:Z415"/>
    <mergeCell ref="A416:Z416"/>
    <mergeCell ref="A417:Z417"/>
    <mergeCell ref="A418:A419"/>
    <mergeCell ref="B418:H419"/>
    <mergeCell ref="I418:J419"/>
    <mergeCell ref="K418:L419"/>
    <mergeCell ref="M418:O419"/>
    <mergeCell ref="P418:R419"/>
    <mergeCell ref="S418:T419"/>
    <mergeCell ref="U418:Z418"/>
    <mergeCell ref="U419:W419"/>
    <mergeCell ref="X419:Z419"/>
    <mergeCell ref="B420:H420"/>
    <mergeCell ref="I420:J420"/>
    <mergeCell ref="K420:L420"/>
    <mergeCell ref="M420:O420"/>
    <mergeCell ref="P420:R420"/>
    <mergeCell ref="S420:T420"/>
    <mergeCell ref="U420:W420"/>
    <mergeCell ref="X420:Z420"/>
    <mergeCell ref="B421:H421"/>
    <mergeCell ref="I421:J421"/>
    <mergeCell ref="K421:L421"/>
    <mergeCell ref="M421:O421"/>
    <mergeCell ref="P421:R421"/>
    <mergeCell ref="S421:T421"/>
    <mergeCell ref="U421:W421"/>
    <mergeCell ref="X421:Z421"/>
    <mergeCell ref="B422:H422"/>
    <mergeCell ref="I422:J422"/>
    <mergeCell ref="K422:L422"/>
    <mergeCell ref="M422:O422"/>
    <mergeCell ref="P422:R422"/>
    <mergeCell ref="S422:T422"/>
    <mergeCell ref="U422:W422"/>
    <mergeCell ref="X422:Z422"/>
    <mergeCell ref="B423:H423"/>
    <mergeCell ref="I423:J423"/>
    <mergeCell ref="K423:L423"/>
    <mergeCell ref="M423:O423"/>
    <mergeCell ref="P423:R423"/>
    <mergeCell ref="S423:T423"/>
    <mergeCell ref="U423:W423"/>
    <mergeCell ref="X423:Z423"/>
    <mergeCell ref="B424:H424"/>
    <mergeCell ref="I424:J424"/>
    <mergeCell ref="K424:L424"/>
    <mergeCell ref="M424:O424"/>
    <mergeCell ref="P424:R424"/>
    <mergeCell ref="S424:T424"/>
    <mergeCell ref="U424:W424"/>
    <mergeCell ref="X424:Z424"/>
    <mergeCell ref="B425:H425"/>
    <mergeCell ref="I425:J425"/>
    <mergeCell ref="K425:L425"/>
    <mergeCell ref="M425:O425"/>
    <mergeCell ref="P425:R425"/>
    <mergeCell ref="S425:T425"/>
    <mergeCell ref="U425:W425"/>
    <mergeCell ref="X425:Z425"/>
    <mergeCell ref="B426:H426"/>
    <mergeCell ref="I426:J426"/>
    <mergeCell ref="K426:L426"/>
    <mergeCell ref="M426:O426"/>
    <mergeCell ref="P426:R426"/>
    <mergeCell ref="S426:T426"/>
    <mergeCell ref="U426:W426"/>
    <mergeCell ref="X426:Z426"/>
    <mergeCell ref="B427:H427"/>
    <mergeCell ref="I427:J427"/>
    <mergeCell ref="K427:L427"/>
    <mergeCell ref="M427:O427"/>
    <mergeCell ref="P427:R427"/>
    <mergeCell ref="S427:T427"/>
    <mergeCell ref="U427:W427"/>
    <mergeCell ref="X427:Z427"/>
    <mergeCell ref="B428:H428"/>
    <mergeCell ref="I428:J428"/>
    <mergeCell ref="K428:L428"/>
    <mergeCell ref="M428:O428"/>
    <mergeCell ref="P428:R428"/>
    <mergeCell ref="S428:T428"/>
    <mergeCell ref="U428:W428"/>
    <mergeCell ref="X428:Z428"/>
    <mergeCell ref="B429:H429"/>
    <mergeCell ref="I429:J429"/>
    <mergeCell ref="K429:L429"/>
    <mergeCell ref="M429:O429"/>
    <mergeCell ref="P429:R429"/>
    <mergeCell ref="S429:T429"/>
    <mergeCell ref="U429:W429"/>
    <mergeCell ref="X429:Z429"/>
    <mergeCell ref="B430:H430"/>
    <mergeCell ref="I430:J430"/>
    <mergeCell ref="K430:L430"/>
    <mergeCell ref="M430:O430"/>
    <mergeCell ref="P430:R430"/>
    <mergeCell ref="S430:T430"/>
    <mergeCell ref="U430:W430"/>
    <mergeCell ref="X430:Z430"/>
    <mergeCell ref="B431:H431"/>
    <mergeCell ref="I431:J431"/>
    <mergeCell ref="K431:L431"/>
    <mergeCell ref="M431:O431"/>
    <mergeCell ref="P431:R431"/>
    <mergeCell ref="S431:T431"/>
    <mergeCell ref="U431:W431"/>
    <mergeCell ref="X431:Z431"/>
    <mergeCell ref="B432:H432"/>
    <mergeCell ref="I432:J432"/>
    <mergeCell ref="K432:L432"/>
    <mergeCell ref="M432:O432"/>
    <mergeCell ref="P432:R432"/>
    <mergeCell ref="S432:T432"/>
    <mergeCell ref="U432:W432"/>
    <mergeCell ref="X432:Z432"/>
    <mergeCell ref="B433:H433"/>
    <mergeCell ref="I433:J433"/>
    <mergeCell ref="K433:L433"/>
    <mergeCell ref="M433:O433"/>
    <mergeCell ref="P433:R433"/>
    <mergeCell ref="S433:T433"/>
    <mergeCell ref="U433:W433"/>
    <mergeCell ref="X433:Z433"/>
    <mergeCell ref="B434:H434"/>
    <mergeCell ref="I434:J434"/>
    <mergeCell ref="K434:L434"/>
    <mergeCell ref="M434:O434"/>
    <mergeCell ref="P434:R434"/>
    <mergeCell ref="S434:T434"/>
    <mergeCell ref="U434:W434"/>
    <mergeCell ref="X434:Z434"/>
    <mergeCell ref="B435:H435"/>
    <mergeCell ref="I435:J435"/>
    <mergeCell ref="K435:L435"/>
    <mergeCell ref="M435:O435"/>
    <mergeCell ref="P435:R435"/>
    <mergeCell ref="S435:T435"/>
    <mergeCell ref="U435:W435"/>
    <mergeCell ref="X435:Z435"/>
    <mergeCell ref="A438:AJ438"/>
    <mergeCell ref="A439:AJ439"/>
    <mergeCell ref="A440:AJ440"/>
    <mergeCell ref="A452:W452"/>
    <mergeCell ref="A441:P441"/>
    <mergeCell ref="Q441:R441"/>
    <mergeCell ref="S441:AJ441"/>
    <mergeCell ref="A443:A445"/>
    <mergeCell ref="B443:F445"/>
    <mergeCell ref="G443:AG443"/>
    <mergeCell ref="AH443:AJ445"/>
    <mergeCell ref="G444:I445"/>
    <mergeCell ref="J444:M445"/>
    <mergeCell ref="N444:O445"/>
    <mergeCell ref="P444:R445"/>
    <mergeCell ref="S444:U445"/>
    <mergeCell ref="V444:X445"/>
    <mergeCell ref="Y444:AA445"/>
    <mergeCell ref="AB444:AD445"/>
    <mergeCell ref="AE444:AG445"/>
    <mergeCell ref="B446:F446"/>
    <mergeCell ref="G446:I446"/>
    <mergeCell ref="J446:M446"/>
    <mergeCell ref="N446:O446"/>
    <mergeCell ref="P446:R446"/>
    <mergeCell ref="S446:U446"/>
    <mergeCell ref="V446:X446"/>
    <mergeCell ref="Y446:AA446"/>
    <mergeCell ref="AB446:AD446"/>
    <mergeCell ref="AE446:AG446"/>
    <mergeCell ref="AH446:AJ446"/>
    <mergeCell ref="B447:F447"/>
    <mergeCell ref="G447:I447"/>
    <mergeCell ref="J447:M447"/>
    <mergeCell ref="N447:O447"/>
    <mergeCell ref="P447:R447"/>
    <mergeCell ref="S447:U447"/>
    <mergeCell ref="V447:X447"/>
    <mergeCell ref="Y447:AA447"/>
    <mergeCell ref="AB447:AD447"/>
    <mergeCell ref="AE447:AG447"/>
    <mergeCell ref="AH447:AJ447"/>
    <mergeCell ref="A449:W449"/>
    <mergeCell ref="A450:W450"/>
    <mergeCell ref="A451:W451"/>
    <mergeCell ref="A639:Z639"/>
    <mergeCell ref="A454:A456"/>
    <mergeCell ref="B454:J456"/>
    <mergeCell ref="K454:N456"/>
    <mergeCell ref="O454:Q456"/>
    <mergeCell ref="R454:W454"/>
    <mergeCell ref="R455:T456"/>
    <mergeCell ref="U455:W456"/>
    <mergeCell ref="B457:J457"/>
    <mergeCell ref="K457:N457"/>
    <mergeCell ref="O457:Q457"/>
    <mergeCell ref="R457:T457"/>
    <mergeCell ref="U457:W457"/>
    <mergeCell ref="A458:A467"/>
    <mergeCell ref="B458:J458"/>
    <mergeCell ref="K458:N458"/>
    <mergeCell ref="O458:Q458"/>
    <mergeCell ref="B460:J460"/>
    <mergeCell ref="K460:N460"/>
    <mergeCell ref="O460:Q460"/>
    <mergeCell ref="B462:J462"/>
    <mergeCell ref="K462:N462"/>
    <mergeCell ref="O462:Q462"/>
    <mergeCell ref="R458:T458"/>
    <mergeCell ref="U458:W458"/>
    <mergeCell ref="B459:J459"/>
    <mergeCell ref="K459:N459"/>
    <mergeCell ref="O459:Q459"/>
    <mergeCell ref="R459:T459"/>
    <mergeCell ref="U459:W459"/>
    <mergeCell ref="R460:T460"/>
    <mergeCell ref="U460:W460"/>
    <mergeCell ref="B461:J461"/>
    <mergeCell ref="K461:N461"/>
    <mergeCell ref="O461:Q461"/>
    <mergeCell ref="R461:T461"/>
    <mergeCell ref="U461:W461"/>
    <mergeCell ref="R462:T462"/>
    <mergeCell ref="U462:W462"/>
    <mergeCell ref="B463:J463"/>
    <mergeCell ref="K463:N463"/>
    <mergeCell ref="O463:Q463"/>
    <mergeCell ref="R463:T463"/>
    <mergeCell ref="U463:W463"/>
    <mergeCell ref="U464:W464"/>
    <mergeCell ref="B465:J465"/>
    <mergeCell ref="K465:N465"/>
    <mergeCell ref="O465:Q465"/>
    <mergeCell ref="R465:T465"/>
    <mergeCell ref="U465:W465"/>
    <mergeCell ref="B464:J464"/>
    <mergeCell ref="K464:N464"/>
    <mergeCell ref="O464:Q464"/>
    <mergeCell ref="R464:T464"/>
    <mergeCell ref="U466:W466"/>
    <mergeCell ref="B467:J467"/>
    <mergeCell ref="K467:N467"/>
    <mergeCell ref="O467:Q467"/>
    <mergeCell ref="R467:T467"/>
    <mergeCell ref="U467:W467"/>
    <mergeCell ref="B466:J466"/>
    <mergeCell ref="K466:N466"/>
    <mergeCell ref="O466:Q466"/>
    <mergeCell ref="R466:T466"/>
    <mergeCell ref="U468:W468"/>
    <mergeCell ref="B469:J469"/>
    <mergeCell ref="K469:N469"/>
    <mergeCell ref="O469:Q469"/>
    <mergeCell ref="R469:T469"/>
    <mergeCell ref="U469:W469"/>
    <mergeCell ref="B468:J468"/>
    <mergeCell ref="K468:N468"/>
    <mergeCell ref="O468:Q468"/>
    <mergeCell ref="R468:T468"/>
    <mergeCell ref="U470:W470"/>
    <mergeCell ref="B471:J471"/>
    <mergeCell ref="K471:N471"/>
    <mergeCell ref="O471:Q471"/>
    <mergeCell ref="R471:T471"/>
    <mergeCell ref="U471:W471"/>
    <mergeCell ref="B470:J470"/>
    <mergeCell ref="K470:N470"/>
    <mergeCell ref="O470:Q470"/>
    <mergeCell ref="R470:T470"/>
    <mergeCell ref="U472:W472"/>
    <mergeCell ref="B473:J473"/>
    <mergeCell ref="K473:N473"/>
    <mergeCell ref="O473:Q473"/>
    <mergeCell ref="R473:T473"/>
    <mergeCell ref="U473:W473"/>
    <mergeCell ref="B472:J472"/>
    <mergeCell ref="K472:N472"/>
    <mergeCell ref="O472:Q472"/>
    <mergeCell ref="R472:T472"/>
    <mergeCell ref="A476:W476"/>
    <mergeCell ref="A477:W477"/>
    <mergeCell ref="A478:W478"/>
    <mergeCell ref="A638:Z638"/>
    <mergeCell ref="A479:W479"/>
    <mergeCell ref="A481:A482"/>
    <mergeCell ref="B481:J482"/>
    <mergeCell ref="K481:L482"/>
    <mergeCell ref="M481:N482"/>
    <mergeCell ref="O481:Q482"/>
    <mergeCell ref="R481:W481"/>
    <mergeCell ref="R482:T482"/>
    <mergeCell ref="U482:W482"/>
    <mergeCell ref="U485:W485"/>
    <mergeCell ref="B483:J483"/>
    <mergeCell ref="K483:L483"/>
    <mergeCell ref="M483:N483"/>
    <mergeCell ref="O483:Q483"/>
    <mergeCell ref="M486:N486"/>
    <mergeCell ref="O486:Q486"/>
    <mergeCell ref="R483:T483"/>
    <mergeCell ref="U483:W483"/>
    <mergeCell ref="A484:W484"/>
    <mergeCell ref="B485:J485"/>
    <mergeCell ref="K485:L485"/>
    <mergeCell ref="M485:N485"/>
    <mergeCell ref="O485:Q485"/>
    <mergeCell ref="R485:T485"/>
    <mergeCell ref="R486:T486"/>
    <mergeCell ref="U486:W486"/>
    <mergeCell ref="B487:J487"/>
    <mergeCell ref="K487:L487"/>
    <mergeCell ref="M487:N487"/>
    <mergeCell ref="O487:Q487"/>
    <mergeCell ref="R487:T487"/>
    <mergeCell ref="U487:W487"/>
    <mergeCell ref="B486:J486"/>
    <mergeCell ref="K486:L486"/>
    <mergeCell ref="B488:J488"/>
    <mergeCell ref="K488:L488"/>
    <mergeCell ref="M488:N488"/>
    <mergeCell ref="O488:Q488"/>
    <mergeCell ref="R490:T490"/>
    <mergeCell ref="U490:W490"/>
    <mergeCell ref="B489:J489"/>
    <mergeCell ref="K489:L489"/>
    <mergeCell ref="M489:N489"/>
    <mergeCell ref="O489:Q489"/>
    <mergeCell ref="R488:T488"/>
    <mergeCell ref="U488:W488"/>
    <mergeCell ref="R489:T489"/>
    <mergeCell ref="U489:W489"/>
    <mergeCell ref="R491:T491"/>
    <mergeCell ref="U491:W491"/>
    <mergeCell ref="B490:J490"/>
    <mergeCell ref="K490:L490"/>
    <mergeCell ref="B491:J491"/>
    <mergeCell ref="K491:L491"/>
    <mergeCell ref="M491:N491"/>
    <mergeCell ref="O491:Q491"/>
    <mergeCell ref="M490:N490"/>
    <mergeCell ref="O490:Q490"/>
    <mergeCell ref="B492:J492"/>
    <mergeCell ref="K492:L492"/>
    <mergeCell ref="M492:N492"/>
    <mergeCell ref="O492:Q492"/>
    <mergeCell ref="R494:T494"/>
    <mergeCell ref="U494:W494"/>
    <mergeCell ref="B493:J493"/>
    <mergeCell ref="K493:L493"/>
    <mergeCell ref="M493:N493"/>
    <mergeCell ref="O493:Q493"/>
    <mergeCell ref="R492:T492"/>
    <mergeCell ref="U492:W492"/>
    <mergeCell ref="R493:T493"/>
    <mergeCell ref="U493:W493"/>
    <mergeCell ref="R495:T495"/>
    <mergeCell ref="U495:W495"/>
    <mergeCell ref="B494:J494"/>
    <mergeCell ref="K494:L494"/>
    <mergeCell ref="B495:J495"/>
    <mergeCell ref="K495:L495"/>
    <mergeCell ref="M495:N495"/>
    <mergeCell ref="O495:Q495"/>
    <mergeCell ref="M494:N494"/>
    <mergeCell ref="O494:Q494"/>
    <mergeCell ref="A496:W496"/>
    <mergeCell ref="B497:J497"/>
    <mergeCell ref="K497:L497"/>
    <mergeCell ref="M497:N497"/>
    <mergeCell ref="O497:Q497"/>
    <mergeCell ref="R497:T497"/>
    <mergeCell ref="U497:W497"/>
    <mergeCell ref="U498:W498"/>
    <mergeCell ref="B499:J499"/>
    <mergeCell ref="K499:L499"/>
    <mergeCell ref="M499:N499"/>
    <mergeCell ref="O499:Q499"/>
    <mergeCell ref="R499:T499"/>
    <mergeCell ref="U499:W499"/>
    <mergeCell ref="B498:J498"/>
    <mergeCell ref="K498:L498"/>
    <mergeCell ref="M498:N498"/>
    <mergeCell ref="M500:N500"/>
    <mergeCell ref="O500:Q500"/>
    <mergeCell ref="R498:T498"/>
    <mergeCell ref="O498:Q498"/>
    <mergeCell ref="R500:T500"/>
    <mergeCell ref="U500:W500"/>
    <mergeCell ref="A501:W501"/>
    <mergeCell ref="B502:J502"/>
    <mergeCell ref="K502:L502"/>
    <mergeCell ref="M502:N502"/>
    <mergeCell ref="O502:Q502"/>
    <mergeCell ref="R502:T502"/>
    <mergeCell ref="U502:W502"/>
    <mergeCell ref="B500:J500"/>
    <mergeCell ref="K500:L500"/>
    <mergeCell ref="B503:J503"/>
    <mergeCell ref="K503:L503"/>
    <mergeCell ref="M503:N503"/>
    <mergeCell ref="O503:Q503"/>
    <mergeCell ref="R505:T505"/>
    <mergeCell ref="U505:W505"/>
    <mergeCell ref="B504:J504"/>
    <mergeCell ref="K504:L504"/>
    <mergeCell ref="M504:N504"/>
    <mergeCell ref="O504:Q504"/>
    <mergeCell ref="R503:T503"/>
    <mergeCell ref="U503:W503"/>
    <mergeCell ref="R504:T504"/>
    <mergeCell ref="U504:W504"/>
    <mergeCell ref="R506:T506"/>
    <mergeCell ref="U506:W506"/>
    <mergeCell ref="B505:J505"/>
    <mergeCell ref="K505:L505"/>
    <mergeCell ref="B506:J506"/>
    <mergeCell ref="K506:L506"/>
    <mergeCell ref="M506:N506"/>
    <mergeCell ref="O506:Q506"/>
    <mergeCell ref="M505:N505"/>
    <mergeCell ref="O505:Q505"/>
    <mergeCell ref="B507:J507"/>
    <mergeCell ref="K507:L507"/>
    <mergeCell ref="M507:N507"/>
    <mergeCell ref="O507:Q507"/>
    <mergeCell ref="R509:T509"/>
    <mergeCell ref="U509:W509"/>
    <mergeCell ref="B508:J508"/>
    <mergeCell ref="K508:L508"/>
    <mergeCell ref="M508:N508"/>
    <mergeCell ref="O508:Q508"/>
    <mergeCell ref="R507:T507"/>
    <mergeCell ref="U507:W507"/>
    <mergeCell ref="R508:T508"/>
    <mergeCell ref="U508:W508"/>
    <mergeCell ref="R510:T510"/>
    <mergeCell ref="U510:W510"/>
    <mergeCell ref="B509:J509"/>
    <mergeCell ref="K509:L509"/>
    <mergeCell ref="B510:J510"/>
    <mergeCell ref="K510:L510"/>
    <mergeCell ref="M510:N510"/>
    <mergeCell ref="O510:Q510"/>
    <mergeCell ref="M509:N509"/>
    <mergeCell ref="O509:Q509"/>
    <mergeCell ref="B511:J511"/>
    <mergeCell ref="K511:L511"/>
    <mergeCell ref="M511:N511"/>
    <mergeCell ref="O511:Q511"/>
    <mergeCell ref="R513:T513"/>
    <mergeCell ref="U513:W513"/>
    <mergeCell ref="B512:J512"/>
    <mergeCell ref="K512:L512"/>
    <mergeCell ref="M512:N512"/>
    <mergeCell ref="O512:Q512"/>
    <mergeCell ref="R511:T511"/>
    <mergeCell ref="U511:W511"/>
    <mergeCell ref="R512:T512"/>
    <mergeCell ref="U512:W512"/>
    <mergeCell ref="R514:T514"/>
    <mergeCell ref="U514:W514"/>
    <mergeCell ref="B513:J513"/>
    <mergeCell ref="K513:L513"/>
    <mergeCell ref="B514:J514"/>
    <mergeCell ref="K514:L514"/>
    <mergeCell ref="M514:N514"/>
    <mergeCell ref="O514:Q514"/>
    <mergeCell ref="M513:N513"/>
    <mergeCell ref="O513:Q513"/>
    <mergeCell ref="B515:J515"/>
    <mergeCell ref="K515:L515"/>
    <mergeCell ref="M515:N515"/>
    <mergeCell ref="O515:Q515"/>
    <mergeCell ref="R517:T517"/>
    <mergeCell ref="U517:W517"/>
    <mergeCell ref="B516:J516"/>
    <mergeCell ref="K516:L516"/>
    <mergeCell ref="M516:N516"/>
    <mergeCell ref="O516:Q516"/>
    <mergeCell ref="R515:T515"/>
    <mergeCell ref="U515:W515"/>
    <mergeCell ref="R516:T516"/>
    <mergeCell ref="U516:W516"/>
    <mergeCell ref="R518:T518"/>
    <mergeCell ref="U518:W518"/>
    <mergeCell ref="B517:J517"/>
    <mergeCell ref="K517:L517"/>
    <mergeCell ref="B518:J518"/>
    <mergeCell ref="K518:L518"/>
    <mergeCell ref="M518:N518"/>
    <mergeCell ref="O518:Q518"/>
    <mergeCell ref="M517:N517"/>
    <mergeCell ref="O517:Q517"/>
    <mergeCell ref="B519:J519"/>
    <mergeCell ref="K519:L519"/>
    <mergeCell ref="M519:N519"/>
    <mergeCell ref="O519:Q519"/>
    <mergeCell ref="B520:J520"/>
    <mergeCell ref="K520:L520"/>
    <mergeCell ref="M520:N520"/>
    <mergeCell ref="O520:Q520"/>
    <mergeCell ref="M521:N521"/>
    <mergeCell ref="O521:Q521"/>
    <mergeCell ref="R519:T519"/>
    <mergeCell ref="U519:W519"/>
    <mergeCell ref="R520:T520"/>
    <mergeCell ref="U520:W520"/>
    <mergeCell ref="R521:T521"/>
    <mergeCell ref="U521:W521"/>
    <mergeCell ref="B521:J521"/>
    <mergeCell ref="K521:L521"/>
    <mergeCell ref="B522:J522"/>
    <mergeCell ref="K522:L522"/>
    <mergeCell ref="Y522:AD522"/>
    <mergeCell ref="A524:W524"/>
    <mergeCell ref="A525:W525"/>
    <mergeCell ref="A526:W526"/>
    <mergeCell ref="R522:T522"/>
    <mergeCell ref="U522:W522"/>
    <mergeCell ref="M522:N522"/>
    <mergeCell ref="O522:Q522"/>
    <mergeCell ref="A527:W527"/>
    <mergeCell ref="A529:A530"/>
    <mergeCell ref="B529:I530"/>
    <mergeCell ref="J529:K530"/>
    <mergeCell ref="L529:M530"/>
    <mergeCell ref="N529:O530"/>
    <mergeCell ref="P529:Q530"/>
    <mergeCell ref="R529:W529"/>
    <mergeCell ref="R530:T530"/>
    <mergeCell ref="U530:W530"/>
    <mergeCell ref="B531:I531"/>
    <mergeCell ref="J531:K531"/>
    <mergeCell ref="L531:M531"/>
    <mergeCell ref="N531:O531"/>
    <mergeCell ref="P531:Q531"/>
    <mergeCell ref="R531:T531"/>
    <mergeCell ref="U531:W531"/>
    <mergeCell ref="B532:I532"/>
    <mergeCell ref="J532:K532"/>
    <mergeCell ref="L532:M532"/>
    <mergeCell ref="N532:O532"/>
    <mergeCell ref="P532:Q532"/>
    <mergeCell ref="R532:T532"/>
    <mergeCell ref="U532:W532"/>
    <mergeCell ref="B533:I533"/>
    <mergeCell ref="J533:K533"/>
    <mergeCell ref="L533:M533"/>
    <mergeCell ref="N533:O533"/>
    <mergeCell ref="P533:Q533"/>
    <mergeCell ref="R533:T533"/>
    <mergeCell ref="U533:W533"/>
    <mergeCell ref="B534:I534"/>
    <mergeCell ref="J534:K534"/>
    <mergeCell ref="L534:M534"/>
    <mergeCell ref="N534:O534"/>
    <mergeCell ref="P534:Q534"/>
    <mergeCell ref="R534:T534"/>
    <mergeCell ref="U534:W534"/>
    <mergeCell ref="B535:I535"/>
    <mergeCell ref="J535:K535"/>
    <mergeCell ref="L535:M535"/>
    <mergeCell ref="N535:O535"/>
    <mergeCell ref="P535:Q535"/>
    <mergeCell ref="R535:T535"/>
    <mergeCell ref="U535:W535"/>
    <mergeCell ref="B536:I536"/>
    <mergeCell ref="J536:K536"/>
    <mergeCell ref="L536:M536"/>
    <mergeCell ref="N536:O536"/>
    <mergeCell ref="P536:Q536"/>
    <mergeCell ref="R536:T536"/>
    <mergeCell ref="U536:W536"/>
    <mergeCell ref="B537:I537"/>
    <mergeCell ref="J537:K537"/>
    <mergeCell ref="L537:M537"/>
    <mergeCell ref="N537:O537"/>
    <mergeCell ref="P537:Q537"/>
    <mergeCell ref="R537:T537"/>
    <mergeCell ref="U537:W537"/>
    <mergeCell ref="B538:I538"/>
    <mergeCell ref="J538:K538"/>
    <mergeCell ref="L538:M538"/>
    <mergeCell ref="N538:O538"/>
    <mergeCell ref="P538:Q538"/>
    <mergeCell ref="R538:T538"/>
    <mergeCell ref="U538:W538"/>
    <mergeCell ref="B539:I539"/>
    <mergeCell ref="J539:K539"/>
    <mergeCell ref="L539:M539"/>
    <mergeCell ref="N539:O539"/>
    <mergeCell ref="P539:Q539"/>
    <mergeCell ref="R539:T539"/>
    <mergeCell ref="U539:W539"/>
    <mergeCell ref="B540:I540"/>
    <mergeCell ref="J540:K540"/>
    <mergeCell ref="L540:M540"/>
    <mergeCell ref="N540:O540"/>
    <mergeCell ref="P540:Q540"/>
    <mergeCell ref="R540:T540"/>
    <mergeCell ref="U540:W540"/>
    <mergeCell ref="B541:I541"/>
    <mergeCell ref="J541:K541"/>
    <mergeCell ref="L541:M541"/>
    <mergeCell ref="N541:O541"/>
    <mergeCell ref="P541:Q541"/>
    <mergeCell ref="R541:T541"/>
    <mergeCell ref="U541:W541"/>
    <mergeCell ref="B542:I542"/>
    <mergeCell ref="J542:K542"/>
    <mergeCell ref="L542:M542"/>
    <mergeCell ref="N542:O542"/>
    <mergeCell ref="P542:Q542"/>
    <mergeCell ref="R542:T542"/>
    <mergeCell ref="U542:W542"/>
    <mergeCell ref="B543:I543"/>
    <mergeCell ref="J543:K543"/>
    <mergeCell ref="L543:M543"/>
    <mergeCell ref="N543:O543"/>
    <mergeCell ref="P543:Q543"/>
    <mergeCell ref="R543:T543"/>
    <mergeCell ref="U543:W543"/>
    <mergeCell ref="B544:I544"/>
    <mergeCell ref="J544:K544"/>
    <mergeCell ref="L544:M544"/>
    <mergeCell ref="N544:O544"/>
    <mergeCell ref="P544:Q544"/>
    <mergeCell ref="R544:T544"/>
    <mergeCell ref="U544:W544"/>
    <mergeCell ref="B545:I545"/>
    <mergeCell ref="J545:K545"/>
    <mergeCell ref="L545:M545"/>
    <mergeCell ref="N545:O545"/>
    <mergeCell ref="P545:Q545"/>
    <mergeCell ref="R545:T545"/>
    <mergeCell ref="U545:W545"/>
    <mergeCell ref="B546:I546"/>
    <mergeCell ref="J546:K546"/>
    <mergeCell ref="L546:M546"/>
    <mergeCell ref="N546:O546"/>
    <mergeCell ref="P546:Q546"/>
    <mergeCell ref="R546:T546"/>
    <mergeCell ref="U546:W546"/>
    <mergeCell ref="B547:I547"/>
    <mergeCell ref="J547:K547"/>
    <mergeCell ref="L547:M547"/>
    <mergeCell ref="N547:O547"/>
    <mergeCell ref="P547:Q547"/>
    <mergeCell ref="R547:T547"/>
    <mergeCell ref="U547:W547"/>
    <mergeCell ref="B548:I548"/>
    <mergeCell ref="J548:K548"/>
    <mergeCell ref="L548:M548"/>
    <mergeCell ref="N548:O548"/>
    <mergeCell ref="P548:Q548"/>
    <mergeCell ref="R548:T548"/>
    <mergeCell ref="U548:W548"/>
    <mergeCell ref="B549:I549"/>
    <mergeCell ref="J549:K549"/>
    <mergeCell ref="L549:M549"/>
    <mergeCell ref="N549:O549"/>
    <mergeCell ref="P549:Q549"/>
    <mergeCell ref="R549:T549"/>
    <mergeCell ref="U549:W549"/>
    <mergeCell ref="B550:I550"/>
    <mergeCell ref="J550:K550"/>
    <mergeCell ref="L550:M550"/>
    <mergeCell ref="N550:O550"/>
    <mergeCell ref="P550:Q550"/>
    <mergeCell ref="R550:T550"/>
    <mergeCell ref="U550:W550"/>
    <mergeCell ref="B551:I551"/>
    <mergeCell ref="J551:K551"/>
    <mergeCell ref="L551:M551"/>
    <mergeCell ref="N551:O551"/>
    <mergeCell ref="P551:Q551"/>
    <mergeCell ref="R551:T551"/>
    <mergeCell ref="U551:W551"/>
    <mergeCell ref="B552:I552"/>
    <mergeCell ref="J552:K552"/>
    <mergeCell ref="L552:M552"/>
    <mergeCell ref="N552:O552"/>
    <mergeCell ref="P552:Q552"/>
    <mergeCell ref="R552:T552"/>
    <mergeCell ref="U552:W552"/>
    <mergeCell ref="B553:I553"/>
    <mergeCell ref="J553:K553"/>
    <mergeCell ref="L553:M553"/>
    <mergeCell ref="N553:O553"/>
    <mergeCell ref="P553:Q553"/>
    <mergeCell ref="R553:T553"/>
    <mergeCell ref="U553:W553"/>
    <mergeCell ref="B554:I554"/>
    <mergeCell ref="J554:K554"/>
    <mergeCell ref="L554:M554"/>
    <mergeCell ref="N554:O554"/>
    <mergeCell ref="P554:Q554"/>
    <mergeCell ref="R554:T554"/>
    <mergeCell ref="U554:W554"/>
    <mergeCell ref="B555:I555"/>
    <mergeCell ref="J555:K555"/>
    <mergeCell ref="L555:M555"/>
    <mergeCell ref="N555:O555"/>
    <mergeCell ref="P555:Q555"/>
    <mergeCell ref="R555:T555"/>
    <mergeCell ref="U555:W555"/>
    <mergeCell ref="B556:I556"/>
    <mergeCell ref="J556:K556"/>
    <mergeCell ref="L556:M556"/>
    <mergeCell ref="N556:O556"/>
    <mergeCell ref="P556:Q556"/>
    <mergeCell ref="R556:T556"/>
    <mergeCell ref="U556:W556"/>
    <mergeCell ref="B557:I557"/>
    <mergeCell ref="J557:K557"/>
    <mergeCell ref="L557:M557"/>
    <mergeCell ref="N557:O557"/>
    <mergeCell ref="P557:Q557"/>
    <mergeCell ref="R557:T557"/>
    <mergeCell ref="U557:W557"/>
    <mergeCell ref="B558:I558"/>
    <mergeCell ref="J558:K558"/>
    <mergeCell ref="L558:M558"/>
    <mergeCell ref="N558:O558"/>
    <mergeCell ref="P558:Q558"/>
    <mergeCell ref="R558:T558"/>
    <mergeCell ref="U558:W558"/>
    <mergeCell ref="B559:I559"/>
    <mergeCell ref="J559:K559"/>
    <mergeCell ref="L559:M559"/>
    <mergeCell ref="N559:O559"/>
    <mergeCell ref="P559:Q559"/>
    <mergeCell ref="R559:T559"/>
    <mergeCell ref="U559:W559"/>
    <mergeCell ref="B560:I560"/>
    <mergeCell ref="J560:K560"/>
    <mergeCell ref="L560:M560"/>
    <mergeCell ref="N560:O560"/>
    <mergeCell ref="P560:Q560"/>
    <mergeCell ref="R560:T560"/>
    <mergeCell ref="U560:W560"/>
    <mergeCell ref="B561:I561"/>
    <mergeCell ref="J561:K561"/>
    <mergeCell ref="L561:M561"/>
    <mergeCell ref="N561:O561"/>
    <mergeCell ref="P561:Q561"/>
    <mergeCell ref="R561:T561"/>
    <mergeCell ref="U561:W561"/>
    <mergeCell ref="B562:I562"/>
    <mergeCell ref="J562:K562"/>
    <mergeCell ref="L562:M562"/>
    <mergeCell ref="N562:O562"/>
    <mergeCell ref="P562:Q562"/>
    <mergeCell ref="R562:T562"/>
    <mergeCell ref="U562:W562"/>
    <mergeCell ref="B563:I563"/>
    <mergeCell ref="J563:K563"/>
    <mergeCell ref="L563:M563"/>
    <mergeCell ref="N563:O563"/>
    <mergeCell ref="P563:Q563"/>
    <mergeCell ref="R563:T563"/>
    <mergeCell ref="U563:W563"/>
    <mergeCell ref="B564:I564"/>
    <mergeCell ref="J564:K564"/>
    <mergeCell ref="L564:M564"/>
    <mergeCell ref="N564:O564"/>
    <mergeCell ref="P564:Q564"/>
    <mergeCell ref="R564:T564"/>
    <mergeCell ref="U564:W564"/>
    <mergeCell ref="B565:I565"/>
    <mergeCell ref="J565:K565"/>
    <mergeCell ref="L565:M565"/>
    <mergeCell ref="N565:O565"/>
    <mergeCell ref="P565:Q565"/>
    <mergeCell ref="R565:T565"/>
    <mergeCell ref="U565:W565"/>
    <mergeCell ref="B566:I566"/>
    <mergeCell ref="J566:K566"/>
    <mergeCell ref="L566:M566"/>
    <mergeCell ref="N566:O566"/>
    <mergeCell ref="P566:Q566"/>
    <mergeCell ref="R566:T566"/>
    <mergeCell ref="U566:W566"/>
    <mergeCell ref="B567:I567"/>
    <mergeCell ref="J567:K567"/>
    <mergeCell ref="L567:M567"/>
    <mergeCell ref="N567:O567"/>
    <mergeCell ref="P567:Q567"/>
    <mergeCell ref="R567:T567"/>
    <mergeCell ref="U567:W567"/>
    <mergeCell ref="B568:I568"/>
    <mergeCell ref="J568:K568"/>
    <mergeCell ref="L568:M568"/>
    <mergeCell ref="N568:O568"/>
    <mergeCell ref="P568:Q568"/>
    <mergeCell ref="R568:T568"/>
    <mergeCell ref="U568:W568"/>
    <mergeCell ref="B569:I569"/>
    <mergeCell ref="J569:K569"/>
    <mergeCell ref="L569:M569"/>
    <mergeCell ref="N569:O569"/>
    <mergeCell ref="P569:Q569"/>
    <mergeCell ref="R569:T569"/>
    <mergeCell ref="U569:W569"/>
    <mergeCell ref="B570:I570"/>
    <mergeCell ref="J570:K570"/>
    <mergeCell ref="L570:M570"/>
    <mergeCell ref="N570:O570"/>
    <mergeCell ref="P570:Q570"/>
    <mergeCell ref="R570:T570"/>
    <mergeCell ref="U570:W570"/>
    <mergeCell ref="B571:I571"/>
    <mergeCell ref="J571:K571"/>
    <mergeCell ref="L571:M571"/>
    <mergeCell ref="N571:O571"/>
    <mergeCell ref="P571:Q571"/>
    <mergeCell ref="R571:T571"/>
    <mergeCell ref="U571:W571"/>
    <mergeCell ref="B572:I572"/>
    <mergeCell ref="J572:K572"/>
    <mergeCell ref="L572:M572"/>
    <mergeCell ref="N572:O572"/>
    <mergeCell ref="P572:Q572"/>
    <mergeCell ref="R572:T572"/>
    <mergeCell ref="U572:W572"/>
    <mergeCell ref="B573:I573"/>
    <mergeCell ref="J573:K573"/>
    <mergeCell ref="L573:M573"/>
    <mergeCell ref="N573:O573"/>
    <mergeCell ref="P573:Q573"/>
    <mergeCell ref="R573:T573"/>
    <mergeCell ref="U573:W573"/>
    <mergeCell ref="B574:I574"/>
    <mergeCell ref="J574:K574"/>
    <mergeCell ref="L574:M574"/>
    <mergeCell ref="N574:O574"/>
    <mergeCell ref="P574:Q574"/>
    <mergeCell ref="R574:T574"/>
    <mergeCell ref="U574:W574"/>
    <mergeCell ref="B575:I575"/>
    <mergeCell ref="J575:K575"/>
    <mergeCell ref="L575:M575"/>
    <mergeCell ref="N575:O575"/>
    <mergeCell ref="P575:Q575"/>
    <mergeCell ref="R575:T575"/>
    <mergeCell ref="U575:W575"/>
    <mergeCell ref="B576:I576"/>
    <mergeCell ref="J576:K576"/>
    <mergeCell ref="L576:M576"/>
    <mergeCell ref="N576:O576"/>
    <mergeCell ref="P576:Q576"/>
    <mergeCell ref="R576:T576"/>
    <mergeCell ref="U576:W576"/>
    <mergeCell ref="B577:I577"/>
    <mergeCell ref="J577:K577"/>
    <mergeCell ref="L577:M577"/>
    <mergeCell ref="N577:O577"/>
    <mergeCell ref="P577:Q577"/>
    <mergeCell ref="R577:T577"/>
    <mergeCell ref="U577:W577"/>
    <mergeCell ref="B578:I578"/>
    <mergeCell ref="J578:K578"/>
    <mergeCell ref="L578:M578"/>
    <mergeCell ref="N578:O578"/>
    <mergeCell ref="P578:Q578"/>
    <mergeCell ref="R578:T578"/>
    <mergeCell ref="U578:W578"/>
    <mergeCell ref="B579:I579"/>
    <mergeCell ref="J579:K579"/>
    <mergeCell ref="L579:M579"/>
    <mergeCell ref="N579:O579"/>
    <mergeCell ref="P579:Q579"/>
    <mergeCell ref="R579:T579"/>
    <mergeCell ref="U579:W579"/>
    <mergeCell ref="B580:I580"/>
    <mergeCell ref="J580:K580"/>
    <mergeCell ref="L580:M580"/>
    <mergeCell ref="N580:O580"/>
    <mergeCell ref="P580:Q580"/>
    <mergeCell ref="R580:T580"/>
    <mergeCell ref="U580:W580"/>
    <mergeCell ref="B581:I581"/>
    <mergeCell ref="J581:K581"/>
    <mergeCell ref="L581:M581"/>
    <mergeCell ref="N581:O581"/>
    <mergeCell ref="P581:Q581"/>
    <mergeCell ref="R581:T581"/>
    <mergeCell ref="U581:W581"/>
    <mergeCell ref="B582:I582"/>
    <mergeCell ref="J582:K582"/>
    <mergeCell ref="L582:M582"/>
    <mergeCell ref="N582:O582"/>
    <mergeCell ref="P582:Q582"/>
    <mergeCell ref="R582:T582"/>
    <mergeCell ref="U582:W582"/>
    <mergeCell ref="B583:I583"/>
    <mergeCell ref="J583:K583"/>
    <mergeCell ref="L583:M583"/>
    <mergeCell ref="N583:O583"/>
    <mergeCell ref="P583:Q583"/>
    <mergeCell ref="R583:T583"/>
    <mergeCell ref="U583:W583"/>
    <mergeCell ref="B584:I584"/>
    <mergeCell ref="J584:K584"/>
    <mergeCell ref="L584:M584"/>
    <mergeCell ref="N584:O584"/>
    <mergeCell ref="P584:Q584"/>
    <mergeCell ref="R584:T584"/>
    <mergeCell ref="U584:W584"/>
    <mergeCell ref="B585:I585"/>
    <mergeCell ref="J585:K585"/>
    <mergeCell ref="L585:M585"/>
    <mergeCell ref="N585:O585"/>
    <mergeCell ref="P585:Q585"/>
    <mergeCell ref="R585:T585"/>
    <mergeCell ref="U585:W585"/>
    <mergeCell ref="B586:I586"/>
    <mergeCell ref="J586:K586"/>
    <mergeCell ref="L586:M586"/>
    <mergeCell ref="N586:O586"/>
    <mergeCell ref="P586:Q586"/>
    <mergeCell ref="R586:T586"/>
    <mergeCell ref="U586:W586"/>
    <mergeCell ref="B587:I587"/>
    <mergeCell ref="J587:K587"/>
    <mergeCell ref="L587:M587"/>
    <mergeCell ref="N587:O587"/>
    <mergeCell ref="P587:Q587"/>
    <mergeCell ref="R587:T587"/>
    <mergeCell ref="U587:W587"/>
    <mergeCell ref="B588:I588"/>
    <mergeCell ref="J588:K588"/>
    <mergeCell ref="L588:M588"/>
    <mergeCell ref="N588:O588"/>
    <mergeCell ref="P588:Q588"/>
    <mergeCell ref="R588:T588"/>
    <mergeCell ref="U588:W588"/>
    <mergeCell ref="B589:I589"/>
    <mergeCell ref="J589:K589"/>
    <mergeCell ref="L589:M589"/>
    <mergeCell ref="N589:O589"/>
    <mergeCell ref="P589:Q589"/>
    <mergeCell ref="R589:T589"/>
    <mergeCell ref="U589:W589"/>
    <mergeCell ref="B590:I590"/>
    <mergeCell ref="J590:K590"/>
    <mergeCell ref="L590:M590"/>
    <mergeCell ref="N590:O590"/>
    <mergeCell ref="P590:Q590"/>
    <mergeCell ref="R590:T590"/>
    <mergeCell ref="U590:W590"/>
    <mergeCell ref="B591:I591"/>
    <mergeCell ref="J591:K591"/>
    <mergeCell ref="L591:M591"/>
    <mergeCell ref="N591:O591"/>
    <mergeCell ref="P591:Q591"/>
    <mergeCell ref="R591:T591"/>
    <mergeCell ref="U591:W591"/>
    <mergeCell ref="B592:I592"/>
    <mergeCell ref="J592:K592"/>
    <mergeCell ref="L592:M592"/>
    <mergeCell ref="N592:O592"/>
    <mergeCell ref="P592:Q592"/>
    <mergeCell ref="R592:T592"/>
    <mergeCell ref="U592:W592"/>
    <mergeCell ref="B593:I593"/>
    <mergeCell ref="J593:K593"/>
    <mergeCell ref="L593:M593"/>
    <mergeCell ref="N593:O593"/>
    <mergeCell ref="P593:Q593"/>
    <mergeCell ref="R593:T593"/>
    <mergeCell ref="U593:W593"/>
    <mergeCell ref="B594:I594"/>
    <mergeCell ref="J594:K594"/>
    <mergeCell ref="L594:M594"/>
    <mergeCell ref="N594:O594"/>
    <mergeCell ref="P594:Q594"/>
    <mergeCell ref="R594:T594"/>
    <mergeCell ref="U594:W594"/>
    <mergeCell ref="B595:I595"/>
    <mergeCell ref="J595:K595"/>
    <mergeCell ref="L595:M595"/>
    <mergeCell ref="N595:O595"/>
    <mergeCell ref="P595:Q595"/>
    <mergeCell ref="R595:T595"/>
    <mergeCell ref="U595:W595"/>
    <mergeCell ref="B596:I596"/>
    <mergeCell ref="J596:K596"/>
    <mergeCell ref="L596:M596"/>
    <mergeCell ref="N596:O596"/>
    <mergeCell ref="P596:Q596"/>
    <mergeCell ref="R596:T596"/>
    <mergeCell ref="U596:W596"/>
    <mergeCell ref="B597:I597"/>
    <mergeCell ref="J597:K597"/>
    <mergeCell ref="L597:M597"/>
    <mergeCell ref="N597:O597"/>
    <mergeCell ref="P597:Q597"/>
    <mergeCell ref="R597:T597"/>
    <mergeCell ref="U597:W597"/>
    <mergeCell ref="B598:I598"/>
    <mergeCell ref="J598:K598"/>
    <mergeCell ref="L598:M598"/>
    <mergeCell ref="N598:O598"/>
    <mergeCell ref="P598:Q598"/>
    <mergeCell ref="R598:T598"/>
    <mergeCell ref="U598:W598"/>
    <mergeCell ref="B599:I599"/>
    <mergeCell ref="J599:K599"/>
    <mergeCell ref="L599:M599"/>
    <mergeCell ref="N599:O599"/>
    <mergeCell ref="P599:Q599"/>
    <mergeCell ref="R599:T599"/>
    <mergeCell ref="U599:W599"/>
    <mergeCell ref="B600:I600"/>
    <mergeCell ref="J600:K600"/>
    <mergeCell ref="L600:M600"/>
    <mergeCell ref="N600:O600"/>
    <mergeCell ref="P600:Q600"/>
    <mergeCell ref="R600:T600"/>
    <mergeCell ref="U600:W600"/>
    <mergeCell ref="B601:I601"/>
    <mergeCell ref="J601:K601"/>
    <mergeCell ref="L601:M601"/>
    <mergeCell ref="N601:O601"/>
    <mergeCell ref="P601:Q601"/>
    <mergeCell ref="R601:T601"/>
    <mergeCell ref="U601:W601"/>
    <mergeCell ref="B602:I602"/>
    <mergeCell ref="J602:K602"/>
    <mergeCell ref="L602:M602"/>
    <mergeCell ref="N602:O602"/>
    <mergeCell ref="P602:Q602"/>
    <mergeCell ref="R602:T602"/>
    <mergeCell ref="U602:W602"/>
    <mergeCell ref="B603:I603"/>
    <mergeCell ref="J603:K603"/>
    <mergeCell ref="L603:M603"/>
    <mergeCell ref="N603:O603"/>
    <mergeCell ref="P603:Q603"/>
    <mergeCell ref="R603:T603"/>
    <mergeCell ref="U603:W603"/>
    <mergeCell ref="B604:I604"/>
    <mergeCell ref="J604:K604"/>
    <mergeCell ref="L604:M604"/>
    <mergeCell ref="N604:O604"/>
    <mergeCell ref="P604:Q604"/>
    <mergeCell ref="R604:T604"/>
    <mergeCell ref="U604:W604"/>
    <mergeCell ref="B605:I605"/>
    <mergeCell ref="J605:K605"/>
    <mergeCell ref="L605:M605"/>
    <mergeCell ref="N605:O605"/>
    <mergeCell ref="P605:Q605"/>
    <mergeCell ref="R605:T605"/>
    <mergeCell ref="U605:W605"/>
    <mergeCell ref="B606:I606"/>
    <mergeCell ref="J606:K606"/>
    <mergeCell ref="L606:M606"/>
    <mergeCell ref="N606:O606"/>
    <mergeCell ref="P606:Q606"/>
    <mergeCell ref="R606:T606"/>
    <mergeCell ref="U606:W606"/>
    <mergeCell ref="B607:I607"/>
    <mergeCell ref="J607:K607"/>
    <mergeCell ref="L607:M607"/>
    <mergeCell ref="N607:O607"/>
    <mergeCell ref="P607:Q607"/>
    <mergeCell ref="R607:T607"/>
    <mergeCell ref="U607:W607"/>
    <mergeCell ref="B608:I608"/>
    <mergeCell ref="J608:K608"/>
    <mergeCell ref="L608:M608"/>
    <mergeCell ref="N608:O608"/>
    <mergeCell ref="P608:Q608"/>
    <mergeCell ref="R608:T608"/>
    <mergeCell ref="U608:W608"/>
    <mergeCell ref="B609:I609"/>
    <mergeCell ref="J609:K609"/>
    <mergeCell ref="L609:M609"/>
    <mergeCell ref="N609:O609"/>
    <mergeCell ref="P609:Q609"/>
    <mergeCell ref="R609:T609"/>
    <mergeCell ref="U609:W609"/>
    <mergeCell ref="B610:I610"/>
    <mergeCell ref="J610:K610"/>
    <mergeCell ref="L610:M610"/>
    <mergeCell ref="N610:O610"/>
    <mergeCell ref="P610:Q610"/>
    <mergeCell ref="R610:T610"/>
    <mergeCell ref="U610:W610"/>
    <mergeCell ref="B611:I611"/>
    <mergeCell ref="J611:K611"/>
    <mergeCell ref="L611:M611"/>
    <mergeCell ref="N611:O611"/>
    <mergeCell ref="P611:Q611"/>
    <mergeCell ref="R611:T611"/>
    <mergeCell ref="U611:W611"/>
    <mergeCell ref="B612:I612"/>
    <mergeCell ref="J612:K612"/>
    <mergeCell ref="L612:M612"/>
    <mergeCell ref="N612:O612"/>
    <mergeCell ref="P612:Q612"/>
    <mergeCell ref="R612:T612"/>
    <mergeCell ref="U612:W612"/>
    <mergeCell ref="B613:I613"/>
    <mergeCell ref="J613:K613"/>
    <mergeCell ref="L613:M613"/>
    <mergeCell ref="N613:O613"/>
    <mergeCell ref="P613:Q613"/>
    <mergeCell ref="R613:T613"/>
    <mergeCell ref="U613:W613"/>
    <mergeCell ref="B614:I614"/>
    <mergeCell ref="J614:K614"/>
    <mergeCell ref="L614:M614"/>
    <mergeCell ref="N614:O614"/>
    <mergeCell ref="P614:Q614"/>
    <mergeCell ref="R614:T614"/>
    <mergeCell ref="U614:W614"/>
    <mergeCell ref="B615:I615"/>
    <mergeCell ref="J615:K615"/>
    <mergeCell ref="L615:M615"/>
    <mergeCell ref="N615:O615"/>
    <mergeCell ref="P615:Q615"/>
    <mergeCell ref="R615:T615"/>
    <mergeCell ref="U615:W615"/>
    <mergeCell ref="B616:I616"/>
    <mergeCell ref="J616:K616"/>
    <mergeCell ref="L616:M616"/>
    <mergeCell ref="N616:O616"/>
    <mergeCell ref="P616:Q616"/>
    <mergeCell ref="R616:T616"/>
    <mergeCell ref="U616:W616"/>
    <mergeCell ref="B617:I617"/>
    <mergeCell ref="J617:K617"/>
    <mergeCell ref="L617:M617"/>
    <mergeCell ref="N617:O617"/>
    <mergeCell ref="P617:Q617"/>
    <mergeCell ref="R617:T617"/>
    <mergeCell ref="U617:W617"/>
    <mergeCell ref="B618:I618"/>
    <mergeCell ref="J618:K618"/>
    <mergeCell ref="L618:M618"/>
    <mergeCell ref="N618:O618"/>
    <mergeCell ref="P618:Q618"/>
    <mergeCell ref="R618:T618"/>
    <mergeCell ref="U618:W618"/>
    <mergeCell ref="B619:I619"/>
    <mergeCell ref="J619:K619"/>
    <mergeCell ref="L619:M619"/>
    <mergeCell ref="N619:O619"/>
    <mergeCell ref="P619:Q619"/>
    <mergeCell ref="R619:T619"/>
    <mergeCell ref="U619:W619"/>
    <mergeCell ref="B620:I620"/>
    <mergeCell ref="J620:K620"/>
    <mergeCell ref="L620:M620"/>
    <mergeCell ref="N620:O620"/>
    <mergeCell ref="P620:Q620"/>
    <mergeCell ref="R620:T620"/>
    <mergeCell ref="U620:W620"/>
    <mergeCell ref="B621:I621"/>
    <mergeCell ref="J621:K621"/>
    <mergeCell ref="L621:M621"/>
    <mergeCell ref="N621:O621"/>
    <mergeCell ref="P621:Q621"/>
    <mergeCell ref="R621:T621"/>
    <mergeCell ref="U621:W621"/>
    <mergeCell ref="B622:I622"/>
    <mergeCell ref="J622:K622"/>
    <mergeCell ref="L622:M622"/>
    <mergeCell ref="N622:O622"/>
    <mergeCell ref="P622:Q622"/>
    <mergeCell ref="R622:T622"/>
    <mergeCell ref="U622:W622"/>
    <mergeCell ref="B623:I623"/>
    <mergeCell ref="J623:K623"/>
    <mergeCell ref="L623:M623"/>
    <mergeCell ref="N623:O623"/>
    <mergeCell ref="P623:Q623"/>
    <mergeCell ref="R623:T623"/>
    <mergeCell ref="U623:W623"/>
    <mergeCell ref="B624:I624"/>
    <mergeCell ref="J624:K624"/>
    <mergeCell ref="L624:M624"/>
    <mergeCell ref="N624:O624"/>
    <mergeCell ref="P624:Q624"/>
    <mergeCell ref="R624:T624"/>
    <mergeCell ref="U624:W624"/>
    <mergeCell ref="B625:I625"/>
    <mergeCell ref="J625:K625"/>
    <mergeCell ref="L625:M625"/>
    <mergeCell ref="N625:O625"/>
    <mergeCell ref="P625:Q625"/>
    <mergeCell ref="R625:T625"/>
    <mergeCell ref="U625:W625"/>
    <mergeCell ref="B626:I626"/>
    <mergeCell ref="J626:K626"/>
    <mergeCell ref="L626:M626"/>
    <mergeCell ref="N626:O626"/>
    <mergeCell ref="P626:Q626"/>
    <mergeCell ref="R626:T626"/>
    <mergeCell ref="U626:W626"/>
    <mergeCell ref="B627:I627"/>
    <mergeCell ref="J627:K627"/>
    <mergeCell ref="L627:M627"/>
    <mergeCell ref="N627:O627"/>
    <mergeCell ref="P627:Q627"/>
    <mergeCell ref="R627:T627"/>
    <mergeCell ref="U627:W627"/>
    <mergeCell ref="B628:I628"/>
    <mergeCell ref="J628:K628"/>
    <mergeCell ref="L628:M628"/>
    <mergeCell ref="N628:O628"/>
    <mergeCell ref="P628:Q628"/>
    <mergeCell ref="R628:T628"/>
    <mergeCell ref="U628:W628"/>
    <mergeCell ref="B629:I629"/>
    <mergeCell ref="J629:K629"/>
    <mergeCell ref="L629:M629"/>
    <mergeCell ref="N629:O629"/>
    <mergeCell ref="P629:Q629"/>
    <mergeCell ref="R629:T629"/>
    <mergeCell ref="U629:W629"/>
    <mergeCell ref="B630:I630"/>
    <mergeCell ref="J630:K630"/>
    <mergeCell ref="L630:M630"/>
    <mergeCell ref="N630:O630"/>
    <mergeCell ref="P630:Q630"/>
    <mergeCell ref="R630:T630"/>
    <mergeCell ref="U630:W630"/>
    <mergeCell ref="B631:I631"/>
    <mergeCell ref="J631:K631"/>
    <mergeCell ref="L631:M631"/>
    <mergeCell ref="N631:O631"/>
    <mergeCell ref="P631:Q631"/>
    <mergeCell ref="R631:T631"/>
    <mergeCell ref="U631:W631"/>
    <mergeCell ref="B632:I632"/>
    <mergeCell ref="J632:K632"/>
    <mergeCell ref="L632:M632"/>
    <mergeCell ref="N632:O632"/>
    <mergeCell ref="P632:Q632"/>
    <mergeCell ref="R632:T632"/>
    <mergeCell ref="U632:W632"/>
    <mergeCell ref="B633:I633"/>
    <mergeCell ref="J633:K633"/>
    <mergeCell ref="L633:M633"/>
    <mergeCell ref="N633:O633"/>
    <mergeCell ref="P633:Q633"/>
    <mergeCell ref="R633:T633"/>
    <mergeCell ref="U633:W633"/>
    <mergeCell ref="B634:I634"/>
    <mergeCell ref="J634:K634"/>
    <mergeCell ref="L634:M634"/>
    <mergeCell ref="N634:O634"/>
    <mergeCell ref="P634:Q634"/>
    <mergeCell ref="R634:T634"/>
    <mergeCell ref="U634:W634"/>
    <mergeCell ref="B635:I635"/>
    <mergeCell ref="J635:K635"/>
    <mergeCell ref="L635:M635"/>
    <mergeCell ref="N635:O635"/>
    <mergeCell ref="P635:Q635"/>
    <mergeCell ref="R635:T635"/>
    <mergeCell ref="U635:W635"/>
    <mergeCell ref="B636:I636"/>
    <mergeCell ref="J636:K636"/>
    <mergeCell ref="L636:M636"/>
    <mergeCell ref="N636:O636"/>
    <mergeCell ref="P636:Q636"/>
    <mergeCell ref="R636:T636"/>
    <mergeCell ref="U636:W636"/>
    <mergeCell ref="A640:Z640"/>
    <mergeCell ref="A641:Z641"/>
    <mergeCell ref="A642:A643"/>
    <mergeCell ref="B642:H643"/>
    <mergeCell ref="I642:J643"/>
    <mergeCell ref="K642:L643"/>
    <mergeCell ref="M642:O643"/>
    <mergeCell ref="P642:R643"/>
    <mergeCell ref="S642:T643"/>
    <mergeCell ref="U642:Z642"/>
    <mergeCell ref="U643:W643"/>
    <mergeCell ref="X643:Z643"/>
    <mergeCell ref="B644:H644"/>
    <mergeCell ref="I644:J644"/>
    <mergeCell ref="K644:L644"/>
    <mergeCell ref="M644:O644"/>
    <mergeCell ref="P644:R644"/>
    <mergeCell ref="S644:T644"/>
    <mergeCell ref="U644:W644"/>
    <mergeCell ref="X644:Z644"/>
    <mergeCell ref="B645:H645"/>
    <mergeCell ref="I645:J645"/>
    <mergeCell ref="K645:L645"/>
    <mergeCell ref="M645:O645"/>
    <mergeCell ref="P645:R645"/>
    <mergeCell ref="S645:T645"/>
    <mergeCell ref="U645:W645"/>
    <mergeCell ref="X645:Z645"/>
    <mergeCell ref="B646:H646"/>
    <mergeCell ref="I646:J646"/>
    <mergeCell ref="K646:L646"/>
    <mergeCell ref="M646:O646"/>
    <mergeCell ref="P646:R646"/>
    <mergeCell ref="S646:T646"/>
    <mergeCell ref="U646:W646"/>
    <mergeCell ref="X646:Z646"/>
    <mergeCell ref="B647:H647"/>
    <mergeCell ref="I647:J647"/>
    <mergeCell ref="K647:L647"/>
    <mergeCell ref="M647:O647"/>
    <mergeCell ref="P647:R647"/>
    <mergeCell ref="S647:T647"/>
    <mergeCell ref="U647:W647"/>
    <mergeCell ref="X647:Z647"/>
    <mergeCell ref="B648:H648"/>
    <mergeCell ref="I648:J648"/>
    <mergeCell ref="K648:L648"/>
    <mergeCell ref="M648:O648"/>
    <mergeCell ref="P648:R648"/>
    <mergeCell ref="S648:T648"/>
    <mergeCell ref="U648:W648"/>
    <mergeCell ref="X648:Z648"/>
    <mergeCell ref="B649:H649"/>
    <mergeCell ref="I649:J649"/>
    <mergeCell ref="K649:L649"/>
    <mergeCell ref="M649:O649"/>
    <mergeCell ref="P649:R649"/>
    <mergeCell ref="S649:T649"/>
    <mergeCell ref="U649:W649"/>
    <mergeCell ref="X649:Z649"/>
    <mergeCell ref="B650:H650"/>
    <mergeCell ref="I650:J650"/>
    <mergeCell ref="K650:L650"/>
    <mergeCell ref="M650:O650"/>
    <mergeCell ref="P650:R650"/>
    <mergeCell ref="S650:T650"/>
    <mergeCell ref="U650:W650"/>
    <mergeCell ref="X650:Z650"/>
    <mergeCell ref="B651:H651"/>
    <mergeCell ref="I651:J651"/>
    <mergeCell ref="K651:L651"/>
    <mergeCell ref="M651:O651"/>
    <mergeCell ref="P651:R651"/>
    <mergeCell ref="S651:T651"/>
    <mergeCell ref="U651:W651"/>
    <mergeCell ref="X651:Z651"/>
    <mergeCell ref="B652:H652"/>
    <mergeCell ref="I652:J652"/>
    <mergeCell ref="K652:L652"/>
    <mergeCell ref="M652:O652"/>
    <mergeCell ref="P652:R652"/>
    <mergeCell ref="S652:T652"/>
    <mergeCell ref="U652:W652"/>
    <mergeCell ref="X652:Z652"/>
    <mergeCell ref="B653:H653"/>
    <mergeCell ref="I653:J653"/>
    <mergeCell ref="K653:L653"/>
    <mergeCell ref="M653:O653"/>
    <mergeCell ref="P653:R653"/>
    <mergeCell ref="S653:T653"/>
    <mergeCell ref="U653:W653"/>
    <mergeCell ref="X653:Z653"/>
    <mergeCell ref="B654:H654"/>
    <mergeCell ref="I654:J654"/>
    <mergeCell ref="K654:L654"/>
    <mergeCell ref="M654:O654"/>
    <mergeCell ref="P654:R654"/>
    <mergeCell ref="S654:T654"/>
    <mergeCell ref="U654:W654"/>
    <mergeCell ref="X654:Z654"/>
    <mergeCell ref="B655:H655"/>
    <mergeCell ref="I655:J655"/>
    <mergeCell ref="K655:L655"/>
    <mergeCell ref="M655:O655"/>
    <mergeCell ref="P655:R655"/>
    <mergeCell ref="S655:T655"/>
    <mergeCell ref="U655:W655"/>
    <mergeCell ref="X655:Z655"/>
    <mergeCell ref="B656:H656"/>
    <mergeCell ref="I656:J656"/>
    <mergeCell ref="K656:L656"/>
    <mergeCell ref="M656:O656"/>
    <mergeCell ref="P656:R656"/>
    <mergeCell ref="S656:T656"/>
    <mergeCell ref="U656:W656"/>
    <mergeCell ref="X656:Z656"/>
    <mergeCell ref="B657:H657"/>
    <mergeCell ref="I657:J657"/>
    <mergeCell ref="K657:L657"/>
    <mergeCell ref="M657:O657"/>
    <mergeCell ref="P657:R657"/>
    <mergeCell ref="S657:T657"/>
    <mergeCell ref="U657:W657"/>
    <mergeCell ref="X657:Z657"/>
    <mergeCell ref="B658:H658"/>
    <mergeCell ref="I658:J658"/>
    <mergeCell ref="K658:L658"/>
    <mergeCell ref="M658:O658"/>
    <mergeCell ref="P658:R658"/>
    <mergeCell ref="S658:T658"/>
    <mergeCell ref="U658:W658"/>
    <mergeCell ref="X658:Z658"/>
    <mergeCell ref="B659:H659"/>
    <mergeCell ref="I659:J659"/>
    <mergeCell ref="K659:L659"/>
    <mergeCell ref="M659:O659"/>
    <mergeCell ref="P659:R659"/>
    <mergeCell ref="S659:T659"/>
    <mergeCell ref="U659:W659"/>
    <mergeCell ref="X659:Z659"/>
    <mergeCell ref="A662:AJ662"/>
    <mergeCell ref="A663:AJ663"/>
    <mergeCell ref="A664:AJ664"/>
    <mergeCell ref="A665:P665"/>
    <mergeCell ref="Q665:R665"/>
    <mergeCell ref="S665:AJ665"/>
    <mergeCell ref="A667:A669"/>
    <mergeCell ref="B667:F669"/>
    <mergeCell ref="G667:AG667"/>
    <mergeCell ref="AH667:AJ669"/>
    <mergeCell ref="G668:I669"/>
    <mergeCell ref="J668:M669"/>
    <mergeCell ref="N668:O669"/>
    <mergeCell ref="P668:R669"/>
    <mergeCell ref="S668:U669"/>
    <mergeCell ref="V668:X669"/>
    <mergeCell ref="B670:F670"/>
    <mergeCell ref="G670:I670"/>
    <mergeCell ref="J670:M670"/>
    <mergeCell ref="N670:O670"/>
    <mergeCell ref="AE670:AG670"/>
    <mergeCell ref="AH670:AJ670"/>
    <mergeCell ref="Y668:AA669"/>
    <mergeCell ref="AB668:AD669"/>
    <mergeCell ref="AE668:AG669"/>
    <mergeCell ref="N671:O671"/>
    <mergeCell ref="Y670:AA670"/>
    <mergeCell ref="AB670:AD670"/>
    <mergeCell ref="P670:R670"/>
    <mergeCell ref="S670:U670"/>
    <mergeCell ref="V670:X670"/>
    <mergeCell ref="AB671:AD671"/>
    <mergeCell ref="AE671:AG671"/>
    <mergeCell ref="AH671:AJ671"/>
    <mergeCell ref="A674:W674"/>
    <mergeCell ref="P671:R671"/>
    <mergeCell ref="S671:U671"/>
    <mergeCell ref="V671:X671"/>
    <mergeCell ref="Y671:AA671"/>
    <mergeCell ref="B671:F671"/>
    <mergeCell ref="G671:I671"/>
    <mergeCell ref="J671:M671"/>
    <mergeCell ref="A675:W675"/>
    <mergeCell ref="A676:W676"/>
    <mergeCell ref="A677:W677"/>
    <mergeCell ref="A679:A681"/>
    <mergeCell ref="B679:J681"/>
    <mergeCell ref="K679:N681"/>
    <mergeCell ref="O679:Q681"/>
    <mergeCell ref="R679:W679"/>
    <mergeCell ref="R680:T681"/>
    <mergeCell ref="U680:W681"/>
    <mergeCell ref="B682:J682"/>
    <mergeCell ref="K682:N682"/>
    <mergeCell ref="O682:Q682"/>
    <mergeCell ref="R682:T682"/>
    <mergeCell ref="U682:W682"/>
    <mergeCell ref="A683:A692"/>
    <mergeCell ref="B683:J683"/>
    <mergeCell ref="K683:N683"/>
    <mergeCell ref="O683:Q683"/>
    <mergeCell ref="R683:T683"/>
    <mergeCell ref="U683:W683"/>
    <mergeCell ref="B684:J684"/>
    <mergeCell ref="K684:N684"/>
    <mergeCell ref="O684:Q684"/>
    <mergeCell ref="R684:T684"/>
    <mergeCell ref="U684:W684"/>
    <mergeCell ref="B685:J685"/>
    <mergeCell ref="K685:N685"/>
    <mergeCell ref="O685:Q685"/>
    <mergeCell ref="R685:T685"/>
    <mergeCell ref="U685:W685"/>
    <mergeCell ref="U686:W686"/>
    <mergeCell ref="B687:J687"/>
    <mergeCell ref="K687:N687"/>
    <mergeCell ref="O687:Q687"/>
    <mergeCell ref="R687:T687"/>
    <mergeCell ref="U687:W687"/>
    <mergeCell ref="B686:J686"/>
    <mergeCell ref="K686:N686"/>
    <mergeCell ref="O686:Q686"/>
    <mergeCell ref="R686:T686"/>
    <mergeCell ref="U688:W688"/>
    <mergeCell ref="B689:J689"/>
    <mergeCell ref="K689:N689"/>
    <mergeCell ref="O689:Q689"/>
    <mergeCell ref="R689:T689"/>
    <mergeCell ref="U689:W689"/>
    <mergeCell ref="B688:J688"/>
    <mergeCell ref="K688:N688"/>
    <mergeCell ref="O688:Q688"/>
    <mergeCell ref="R688:T688"/>
    <mergeCell ref="U690:W690"/>
    <mergeCell ref="B691:J691"/>
    <mergeCell ref="K691:N691"/>
    <mergeCell ref="O691:Q691"/>
    <mergeCell ref="R691:T691"/>
    <mergeCell ref="U691:W691"/>
    <mergeCell ref="B690:J690"/>
    <mergeCell ref="K690:N690"/>
    <mergeCell ref="O690:Q690"/>
    <mergeCell ref="R690:T690"/>
    <mergeCell ref="U692:W692"/>
    <mergeCell ref="B693:J693"/>
    <mergeCell ref="K693:N693"/>
    <mergeCell ref="O693:Q693"/>
    <mergeCell ref="R693:T693"/>
    <mergeCell ref="U693:W693"/>
    <mergeCell ref="B692:J692"/>
    <mergeCell ref="K692:N692"/>
    <mergeCell ref="O692:Q692"/>
    <mergeCell ref="R692:T692"/>
    <mergeCell ref="U694:W694"/>
    <mergeCell ref="B695:J695"/>
    <mergeCell ref="K695:N695"/>
    <mergeCell ref="O695:Q695"/>
    <mergeCell ref="R695:T695"/>
    <mergeCell ref="U695:W695"/>
    <mergeCell ref="B694:J694"/>
    <mergeCell ref="K694:N694"/>
    <mergeCell ref="O694:Q694"/>
    <mergeCell ref="R694:T694"/>
    <mergeCell ref="U696:W696"/>
    <mergeCell ref="B697:J697"/>
    <mergeCell ref="K697:N697"/>
    <mergeCell ref="O697:Q697"/>
    <mergeCell ref="R697:T697"/>
    <mergeCell ref="U697:W697"/>
    <mergeCell ref="B696:J696"/>
    <mergeCell ref="K696:N696"/>
    <mergeCell ref="O696:Q696"/>
    <mergeCell ref="R696:T696"/>
    <mergeCell ref="U707:W707"/>
    <mergeCell ref="U698:W698"/>
    <mergeCell ref="A701:W701"/>
    <mergeCell ref="A702:W702"/>
    <mergeCell ref="A703:W703"/>
    <mergeCell ref="B698:J698"/>
    <mergeCell ref="K698:N698"/>
    <mergeCell ref="O698:Q698"/>
    <mergeCell ref="R698:T698"/>
    <mergeCell ref="M708:N708"/>
    <mergeCell ref="O708:Q708"/>
    <mergeCell ref="A704:W704"/>
    <mergeCell ref="A706:A707"/>
    <mergeCell ref="B706:J707"/>
    <mergeCell ref="K706:L707"/>
    <mergeCell ref="M706:N707"/>
    <mergeCell ref="O706:Q707"/>
    <mergeCell ref="R706:W706"/>
    <mergeCell ref="R707:T707"/>
    <mergeCell ref="R708:T708"/>
    <mergeCell ref="U708:W708"/>
    <mergeCell ref="B709:J709"/>
    <mergeCell ref="K709:L709"/>
    <mergeCell ref="M709:N709"/>
    <mergeCell ref="O709:Q709"/>
    <mergeCell ref="R709:T709"/>
    <mergeCell ref="U709:W709"/>
    <mergeCell ref="B708:J708"/>
    <mergeCell ref="K708:L708"/>
    <mergeCell ref="B710:J710"/>
    <mergeCell ref="K710:L710"/>
    <mergeCell ref="M710:N710"/>
    <mergeCell ref="O710:Q710"/>
    <mergeCell ref="R712:T712"/>
    <mergeCell ref="U712:W712"/>
    <mergeCell ref="B711:J711"/>
    <mergeCell ref="K711:L711"/>
    <mergeCell ref="M711:N711"/>
    <mergeCell ref="O711:Q711"/>
    <mergeCell ref="R710:T710"/>
    <mergeCell ref="U710:W710"/>
    <mergeCell ref="R711:T711"/>
    <mergeCell ref="U711:W711"/>
    <mergeCell ref="R713:T713"/>
    <mergeCell ref="U713:W713"/>
    <mergeCell ref="B712:J712"/>
    <mergeCell ref="K712:L712"/>
    <mergeCell ref="B713:J713"/>
    <mergeCell ref="K713:L713"/>
    <mergeCell ref="M713:N713"/>
    <mergeCell ref="O713:Q713"/>
    <mergeCell ref="M712:N712"/>
    <mergeCell ref="O712:Q712"/>
    <mergeCell ref="B714:J714"/>
    <mergeCell ref="K714:L714"/>
    <mergeCell ref="M714:N714"/>
    <mergeCell ref="O714:Q714"/>
    <mergeCell ref="R716:T716"/>
    <mergeCell ref="U716:W716"/>
    <mergeCell ref="B715:J715"/>
    <mergeCell ref="K715:L715"/>
    <mergeCell ref="M715:N715"/>
    <mergeCell ref="O715:Q715"/>
    <mergeCell ref="R714:T714"/>
    <mergeCell ref="U714:W714"/>
    <mergeCell ref="R715:T715"/>
    <mergeCell ref="U715:W715"/>
    <mergeCell ref="R717:T717"/>
    <mergeCell ref="U717:W717"/>
    <mergeCell ref="B716:J716"/>
    <mergeCell ref="K716:L716"/>
    <mergeCell ref="B717:J717"/>
    <mergeCell ref="K717:L717"/>
    <mergeCell ref="M717:N717"/>
    <mergeCell ref="O717:Q717"/>
    <mergeCell ref="M716:N716"/>
    <mergeCell ref="O716:Q716"/>
    <mergeCell ref="B718:J718"/>
    <mergeCell ref="K718:L718"/>
    <mergeCell ref="M718:N718"/>
    <mergeCell ref="O718:Q718"/>
    <mergeCell ref="R720:T720"/>
    <mergeCell ref="U720:W720"/>
    <mergeCell ref="B719:J719"/>
    <mergeCell ref="K719:L719"/>
    <mergeCell ref="M719:N719"/>
    <mergeCell ref="O719:Q719"/>
    <mergeCell ref="R718:T718"/>
    <mergeCell ref="U718:W718"/>
    <mergeCell ref="R719:T719"/>
    <mergeCell ref="U719:W719"/>
    <mergeCell ref="R721:T721"/>
    <mergeCell ref="U721:W721"/>
    <mergeCell ref="B720:J720"/>
    <mergeCell ref="K720:L720"/>
    <mergeCell ref="B721:J721"/>
    <mergeCell ref="K721:L721"/>
    <mergeCell ref="M721:N721"/>
    <mergeCell ref="O721:Q721"/>
    <mergeCell ref="M720:N720"/>
    <mergeCell ref="O720:Q720"/>
    <mergeCell ref="B722:J722"/>
    <mergeCell ref="K722:L722"/>
    <mergeCell ref="M722:N722"/>
    <mergeCell ref="O722:Q722"/>
    <mergeCell ref="R724:T724"/>
    <mergeCell ref="U724:W724"/>
    <mergeCell ref="B723:J723"/>
    <mergeCell ref="K723:L723"/>
    <mergeCell ref="M723:N723"/>
    <mergeCell ref="O723:Q723"/>
    <mergeCell ref="R722:T722"/>
    <mergeCell ref="U722:W722"/>
    <mergeCell ref="R723:T723"/>
    <mergeCell ref="U723:W723"/>
    <mergeCell ref="R725:T725"/>
    <mergeCell ref="U725:W725"/>
    <mergeCell ref="B724:J724"/>
    <mergeCell ref="K724:L724"/>
    <mergeCell ref="B725:J725"/>
    <mergeCell ref="K725:L725"/>
    <mergeCell ref="M725:N725"/>
    <mergeCell ref="O725:Q725"/>
    <mergeCell ref="M724:N724"/>
    <mergeCell ref="O724:Q724"/>
    <mergeCell ref="B726:J726"/>
    <mergeCell ref="K726:L726"/>
    <mergeCell ref="M726:N726"/>
    <mergeCell ref="O726:Q726"/>
    <mergeCell ref="R728:T728"/>
    <mergeCell ref="U728:W728"/>
    <mergeCell ref="B727:J727"/>
    <mergeCell ref="K727:L727"/>
    <mergeCell ref="M727:N727"/>
    <mergeCell ref="O727:Q727"/>
    <mergeCell ref="R726:T726"/>
    <mergeCell ref="U726:W726"/>
    <mergeCell ref="R727:T727"/>
    <mergeCell ref="U727:W727"/>
    <mergeCell ref="R729:T729"/>
    <mergeCell ref="U729:W729"/>
    <mergeCell ref="B728:J728"/>
    <mergeCell ref="K728:L728"/>
    <mergeCell ref="B729:J729"/>
    <mergeCell ref="K729:L729"/>
    <mergeCell ref="M729:N729"/>
    <mergeCell ref="O729:Q729"/>
    <mergeCell ref="M728:N728"/>
    <mergeCell ref="O728:Q728"/>
    <mergeCell ref="U730:W730"/>
    <mergeCell ref="A731:Z731"/>
    <mergeCell ref="A732:Z732"/>
    <mergeCell ref="A733:Z733"/>
    <mergeCell ref="B730:J730"/>
    <mergeCell ref="K730:N730"/>
    <mergeCell ref="O730:Q730"/>
    <mergeCell ref="R730:T730"/>
    <mergeCell ref="A734:Z734"/>
    <mergeCell ref="A735:A736"/>
    <mergeCell ref="B735:H736"/>
    <mergeCell ref="I735:J736"/>
    <mergeCell ref="K735:L736"/>
    <mergeCell ref="M735:O736"/>
    <mergeCell ref="P735:R736"/>
    <mergeCell ref="S735:T736"/>
    <mergeCell ref="U735:Z735"/>
    <mergeCell ref="U736:W736"/>
    <mergeCell ref="X736:Z736"/>
    <mergeCell ref="B737:H737"/>
    <mergeCell ref="I737:J737"/>
    <mergeCell ref="K737:L737"/>
    <mergeCell ref="M737:O737"/>
    <mergeCell ref="P737:R737"/>
    <mergeCell ref="S737:T737"/>
    <mergeCell ref="U737:W737"/>
    <mergeCell ref="X737:Z737"/>
    <mergeCell ref="B738:H738"/>
    <mergeCell ref="I738:J738"/>
    <mergeCell ref="K738:L738"/>
    <mergeCell ref="M738:O738"/>
    <mergeCell ref="P738:R738"/>
    <mergeCell ref="S738:T738"/>
    <mergeCell ref="U738:W738"/>
    <mergeCell ref="X738:Z738"/>
    <mergeCell ref="B739:H739"/>
    <mergeCell ref="I739:J739"/>
    <mergeCell ref="K739:L739"/>
    <mergeCell ref="M739:O739"/>
    <mergeCell ref="P739:R739"/>
    <mergeCell ref="S739:T739"/>
    <mergeCell ref="U739:W739"/>
    <mergeCell ref="X739:Z739"/>
    <mergeCell ref="B740:H740"/>
    <mergeCell ref="I740:J740"/>
    <mergeCell ref="K740:L740"/>
    <mergeCell ref="M740:O740"/>
    <mergeCell ref="P740:R740"/>
    <mergeCell ref="S740:T740"/>
    <mergeCell ref="U740:W740"/>
    <mergeCell ref="X740:Z740"/>
    <mergeCell ref="B741:H741"/>
    <mergeCell ref="I741:J741"/>
    <mergeCell ref="K741:L741"/>
    <mergeCell ref="M741:O741"/>
    <mergeCell ref="P741:R741"/>
    <mergeCell ref="S741:T741"/>
    <mergeCell ref="U741:W741"/>
    <mergeCell ref="X741:Z741"/>
    <mergeCell ref="B742:H742"/>
    <mergeCell ref="I742:J742"/>
    <mergeCell ref="K742:L742"/>
    <mergeCell ref="M742:O742"/>
    <mergeCell ref="P742:R742"/>
    <mergeCell ref="S742:T742"/>
    <mergeCell ref="U742:W742"/>
    <mergeCell ref="X742:Z742"/>
    <mergeCell ref="B743:H743"/>
    <mergeCell ref="I743:J743"/>
    <mergeCell ref="K743:L743"/>
    <mergeCell ref="M743:O743"/>
    <mergeCell ref="P743:R743"/>
    <mergeCell ref="S743:T743"/>
    <mergeCell ref="U743:W743"/>
    <mergeCell ref="X743:Z743"/>
    <mergeCell ref="B744:H744"/>
    <mergeCell ref="I744:J744"/>
    <mergeCell ref="K744:L744"/>
    <mergeCell ref="M744:O744"/>
    <mergeCell ref="P744:R744"/>
    <mergeCell ref="S744:T744"/>
    <mergeCell ref="U744:W744"/>
    <mergeCell ref="X744:Z744"/>
    <mergeCell ref="B745:H745"/>
    <mergeCell ref="I745:J745"/>
    <mergeCell ref="K745:L745"/>
    <mergeCell ref="M745:O745"/>
    <mergeCell ref="P745:R745"/>
    <mergeCell ref="S745:T745"/>
    <mergeCell ref="U745:W745"/>
    <mergeCell ref="X745:Z745"/>
    <mergeCell ref="B746:H746"/>
    <mergeCell ref="I746:J746"/>
    <mergeCell ref="K746:L746"/>
    <mergeCell ref="M746:O746"/>
    <mergeCell ref="P746:R746"/>
    <mergeCell ref="S746:T746"/>
    <mergeCell ref="U746:W746"/>
    <mergeCell ref="X746:Z746"/>
    <mergeCell ref="B747:H747"/>
    <mergeCell ref="I747:J747"/>
    <mergeCell ref="K747:L747"/>
    <mergeCell ref="M747:O747"/>
    <mergeCell ref="P747:R747"/>
    <mergeCell ref="S747:T747"/>
    <mergeCell ref="U747:W747"/>
    <mergeCell ref="X747:Z747"/>
    <mergeCell ref="B748:H748"/>
    <mergeCell ref="I748:J748"/>
    <mergeCell ref="K748:L748"/>
    <mergeCell ref="M748:O748"/>
    <mergeCell ref="P748:R748"/>
    <mergeCell ref="S748:T748"/>
    <mergeCell ref="U748:W748"/>
    <mergeCell ref="X748:Z748"/>
    <mergeCell ref="B749:H749"/>
    <mergeCell ref="I749:J749"/>
    <mergeCell ref="K749:L749"/>
    <mergeCell ref="M749:O749"/>
    <mergeCell ref="P749:R749"/>
    <mergeCell ref="S749:T749"/>
    <mergeCell ref="U749:W749"/>
    <mergeCell ref="X749:Z749"/>
    <mergeCell ref="B750:H750"/>
    <mergeCell ref="I750:J750"/>
    <mergeCell ref="K750:L750"/>
    <mergeCell ref="M750:O750"/>
    <mergeCell ref="P750:R750"/>
    <mergeCell ref="S750:T750"/>
    <mergeCell ref="U750:W750"/>
    <mergeCell ref="X750:Z750"/>
    <mergeCell ref="B751:H751"/>
    <mergeCell ref="I751:J751"/>
    <mergeCell ref="K751:L751"/>
    <mergeCell ref="M751:O751"/>
    <mergeCell ref="P751:R751"/>
    <mergeCell ref="S751:T751"/>
    <mergeCell ref="U751:W751"/>
    <mergeCell ref="X751:Z751"/>
    <mergeCell ref="U752:W752"/>
    <mergeCell ref="X752:Z752"/>
    <mergeCell ref="B752:H752"/>
    <mergeCell ref="I752:J752"/>
    <mergeCell ref="K752:L752"/>
    <mergeCell ref="M752:O752"/>
    <mergeCell ref="A756:P756"/>
    <mergeCell ref="Q756:R756"/>
    <mergeCell ref="P752:R752"/>
    <mergeCell ref="S752:T752"/>
  </mergeCells>
  <printOptions/>
  <pageMargins left="0.7874015748031497" right="0.2755905511811024" top="0.2755905511811024" bottom="0.2755905511811024" header="0.5118110236220472" footer="0.5118110236220472"/>
  <pageSetup fitToHeight="10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"ТФИ по Краснорскому краю"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Вершинская Анна Вячеславовна</dc:creator>
  <cp:keywords/>
  <dc:description/>
  <cp:lastModifiedBy>Andrej Popov</cp:lastModifiedBy>
  <cp:lastPrinted>2005-12-10T10:06:31Z</cp:lastPrinted>
  <dcterms:created xsi:type="dcterms:W3CDTF">2005-06-28T08:11:23Z</dcterms:created>
  <dcterms:modified xsi:type="dcterms:W3CDTF">2016-01-17T16:31:06Z</dcterms:modified>
  <cp:category/>
  <cp:version/>
  <cp:contentType/>
  <cp:contentStatus/>
</cp:coreProperties>
</file>